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ihub\SPSP_Theme Safety\03 Essentials of Safe Care\08 Data, Measurement &amp; Evaluation_WG\07 Measurement Framework\"/>
    </mc:Choice>
  </mc:AlternateContent>
  <bookViews>
    <workbookView xWindow="0" yWindow="0" windowWidth="15915" windowHeight="7320" tabRatio="638"/>
  </bookViews>
  <sheets>
    <sheet name="Info" sheetId="30" r:id="rId1"/>
    <sheet name="Chart guidance" sheetId="31" r:id="rId2"/>
    <sheet name="person centred care planning" sheetId="23" r:id="rId3"/>
    <sheet name="system wide comms" sheetId="2" r:id="rId4"/>
    <sheet name="safety briefs" sheetId="4" r:id="rId5"/>
    <sheet name="safe comms at transition" sheetId="32" r:id="rId6"/>
    <sheet name="safe staffing" sheetId="10" r:id="rId7"/>
    <sheet name="safe staffing (2)" sheetId="12" r:id="rId8"/>
    <sheet name="leadership walkrounds" sheetId="24" r:id="rId9"/>
    <sheet name="Sheet2" sheetId="26" state="hidden" r:id="rId10"/>
  </sheets>
  <calcPr calcId="162913"/>
</workbook>
</file>

<file path=xl/calcChain.xml><?xml version="1.0" encoding="utf-8"?>
<calcChain xmlns="http://schemas.openxmlformats.org/spreadsheetml/2006/main">
  <c r="D123" i="32" l="1"/>
  <c r="E123" i="32" s="1"/>
  <c r="C123" i="32"/>
  <c r="E122" i="32"/>
  <c r="E121" i="32"/>
  <c r="E120" i="32"/>
  <c r="E119" i="32"/>
  <c r="E118" i="32"/>
  <c r="D118" i="32"/>
  <c r="C118" i="32"/>
  <c r="E117" i="32"/>
  <c r="E116" i="32"/>
  <c r="E115" i="32"/>
  <c r="E114" i="32"/>
  <c r="D113" i="32"/>
  <c r="C113" i="32"/>
  <c r="E113" i="32" s="1"/>
  <c r="E112" i="32"/>
  <c r="E111" i="32"/>
  <c r="E110" i="32"/>
  <c r="E109" i="32"/>
  <c r="D108" i="32"/>
  <c r="C108" i="32"/>
  <c r="E108" i="32" s="1"/>
  <c r="E107" i="32"/>
  <c r="E106" i="32"/>
  <c r="E105" i="32"/>
  <c r="E104" i="32"/>
  <c r="D103" i="32"/>
  <c r="C103" i="32"/>
  <c r="E103" i="32" s="1"/>
  <c r="E102" i="32"/>
  <c r="E101" i="32"/>
  <c r="E100" i="32"/>
  <c r="E99" i="32"/>
  <c r="D98" i="32"/>
  <c r="C98" i="32"/>
  <c r="E98" i="32" s="1"/>
  <c r="E97" i="32"/>
  <c r="E96" i="32"/>
  <c r="E95" i="32"/>
  <c r="E94" i="32"/>
  <c r="D93" i="32"/>
  <c r="C93" i="32"/>
  <c r="E93" i="32" s="1"/>
  <c r="E92" i="32"/>
  <c r="E91" i="32"/>
  <c r="G90" i="32"/>
  <c r="E90" i="32"/>
  <c r="G89" i="32"/>
  <c r="E89" i="32"/>
  <c r="G88" i="32"/>
  <c r="D88" i="32"/>
  <c r="C88" i="32"/>
  <c r="E88" i="32" s="1"/>
  <c r="G87" i="32"/>
  <c r="E87" i="32"/>
  <c r="G86" i="32"/>
  <c r="E86" i="32"/>
  <c r="G85" i="32"/>
  <c r="E85" i="32"/>
  <c r="G84" i="32"/>
  <c r="E84" i="32"/>
  <c r="G83" i="32"/>
  <c r="D83" i="32"/>
  <c r="E83" i="32" s="1"/>
  <c r="C83" i="32"/>
  <c r="G82" i="32"/>
  <c r="E82" i="32"/>
  <c r="G81" i="32"/>
  <c r="E81" i="32"/>
  <c r="G80" i="32"/>
  <c r="E80" i="32"/>
  <c r="G79" i="32"/>
  <c r="I79" i="32" s="1"/>
  <c r="E79" i="32"/>
  <c r="G78" i="32"/>
  <c r="I78" i="32" s="1"/>
  <c r="D78" i="32"/>
  <c r="E78" i="32" s="1"/>
  <c r="C78" i="32"/>
  <c r="G77" i="32"/>
  <c r="I77" i="32" s="1"/>
  <c r="E77" i="32"/>
  <c r="G76" i="32"/>
  <c r="I76" i="32" s="1"/>
  <c r="E76" i="32"/>
  <c r="G75" i="32"/>
  <c r="I75" i="32" s="1"/>
  <c r="E75" i="32"/>
  <c r="G74" i="32"/>
  <c r="I74" i="32" s="1"/>
  <c r="E74" i="32"/>
  <c r="G73" i="32"/>
  <c r="I73" i="32" s="1"/>
  <c r="D73" i="32"/>
  <c r="E73" i="32" s="1"/>
  <c r="C73" i="32"/>
  <c r="G72" i="32"/>
  <c r="E72" i="32"/>
  <c r="G71" i="32"/>
  <c r="E71" i="32"/>
  <c r="G70" i="32"/>
  <c r="E70" i="32"/>
  <c r="G69" i="32"/>
  <c r="E69" i="32"/>
  <c r="G68" i="32"/>
  <c r="D68" i="32"/>
  <c r="C68" i="32"/>
  <c r="G67" i="32"/>
  <c r="E67" i="32"/>
  <c r="G66" i="32"/>
  <c r="I66" i="32" s="1"/>
  <c r="E66" i="32"/>
  <c r="G65" i="32"/>
  <c r="I65" i="32" s="1"/>
  <c r="E65" i="32"/>
  <c r="G64" i="32"/>
  <c r="E64" i="32"/>
  <c r="G63" i="32"/>
  <c r="D63" i="32"/>
  <c r="E63" i="32" s="1"/>
  <c r="C63" i="32"/>
  <c r="G62" i="32"/>
  <c r="I62" i="32" s="1"/>
  <c r="E62" i="32"/>
  <c r="G61" i="32"/>
  <c r="E61" i="32"/>
  <c r="G60" i="32"/>
  <c r="E60" i="32"/>
  <c r="G59" i="32"/>
  <c r="I59" i="32" s="1"/>
  <c r="E59" i="32"/>
  <c r="G58" i="32"/>
  <c r="I58" i="32" s="1"/>
  <c r="D58" i="32"/>
  <c r="E58" i="32" s="1"/>
  <c r="C58" i="32"/>
  <c r="G57" i="32"/>
  <c r="E57" i="32"/>
  <c r="G56" i="32"/>
  <c r="I56" i="32" s="1"/>
  <c r="E56" i="32"/>
  <c r="G55" i="32"/>
  <c r="I55" i="32" s="1"/>
  <c r="E55" i="32"/>
  <c r="G54" i="32"/>
  <c r="E54" i="32"/>
  <c r="G53" i="32"/>
  <c r="D53" i="32"/>
  <c r="E53" i="32" s="1"/>
  <c r="C53" i="32"/>
  <c r="G52" i="32"/>
  <c r="I52" i="32" s="1"/>
  <c r="E52" i="32"/>
  <c r="G51" i="32"/>
  <c r="E51" i="32"/>
  <c r="G50" i="32"/>
  <c r="E50" i="32"/>
  <c r="G49" i="32"/>
  <c r="I49" i="32" s="1"/>
  <c r="E49" i="32"/>
  <c r="G48" i="32"/>
  <c r="E48" i="32"/>
  <c r="D48" i="32"/>
  <c r="C48" i="32"/>
  <c r="G47" i="32"/>
  <c r="E47" i="32"/>
  <c r="G46" i="32"/>
  <c r="E46" i="32"/>
  <c r="G45" i="32"/>
  <c r="E45" i="32"/>
  <c r="G44" i="32"/>
  <c r="E44" i="32"/>
  <c r="G43" i="32"/>
  <c r="E43" i="32"/>
  <c r="D43" i="32"/>
  <c r="C43" i="32"/>
  <c r="G42" i="32"/>
  <c r="E42" i="32"/>
  <c r="G41" i="32"/>
  <c r="I41" i="32" s="1"/>
  <c r="E41" i="32"/>
  <c r="G40" i="32"/>
  <c r="E40" i="32"/>
  <c r="G39" i="32"/>
  <c r="H39" i="32" s="1"/>
  <c r="E39" i="32"/>
  <c r="G38" i="32"/>
  <c r="I38" i="32" s="1"/>
  <c r="D38" i="32"/>
  <c r="C38" i="32"/>
  <c r="E38" i="32" s="1"/>
  <c r="G37" i="32"/>
  <c r="E37" i="32"/>
  <c r="G36" i="32"/>
  <c r="E36" i="32"/>
  <c r="G35" i="32"/>
  <c r="E35" i="32"/>
  <c r="G34" i="32"/>
  <c r="E34" i="32"/>
  <c r="G33" i="32"/>
  <c r="D33" i="32"/>
  <c r="C33" i="32"/>
  <c r="E33" i="32" s="1"/>
  <c r="G32" i="32"/>
  <c r="E32" i="32"/>
  <c r="G31" i="32"/>
  <c r="I31" i="32" s="1"/>
  <c r="E31" i="32"/>
  <c r="G30" i="32"/>
  <c r="E30" i="32"/>
  <c r="G29" i="32"/>
  <c r="H29" i="32" s="1"/>
  <c r="E29" i="32"/>
  <c r="G28" i="32"/>
  <c r="D28" i="32"/>
  <c r="E28" i="32" s="1"/>
  <c r="C28" i="32"/>
  <c r="G27" i="32"/>
  <c r="I27" i="32" s="1"/>
  <c r="E27" i="32"/>
  <c r="G26" i="32"/>
  <c r="I26" i="32" s="1"/>
  <c r="E26" i="32"/>
  <c r="G25" i="32"/>
  <c r="I25" i="32" s="1"/>
  <c r="E25" i="32"/>
  <c r="G24" i="32"/>
  <c r="I24" i="32" s="1"/>
  <c r="E24" i="32"/>
  <c r="G23" i="32"/>
  <c r="I23" i="32" s="1"/>
  <c r="E23" i="32"/>
  <c r="D23" i="32"/>
  <c r="C23" i="32"/>
  <c r="G22" i="32"/>
  <c r="I22" i="32" s="1"/>
  <c r="E22" i="32"/>
  <c r="G21" i="32"/>
  <c r="I21" i="32" s="1"/>
  <c r="E21" i="32"/>
  <c r="G20" i="32"/>
  <c r="I20" i="32" s="1"/>
  <c r="E20" i="32"/>
  <c r="G19" i="32"/>
  <c r="I19" i="32" s="1"/>
  <c r="E19" i="32"/>
  <c r="G18" i="32"/>
  <c r="I18" i="32" s="1"/>
  <c r="D18" i="32"/>
  <c r="C18" i="32"/>
  <c r="E18" i="32" s="1"/>
  <c r="G17" i="32"/>
  <c r="I17" i="32" s="1"/>
  <c r="E17" i="32"/>
  <c r="G16" i="32"/>
  <c r="I16" i="32" s="1"/>
  <c r="E16" i="32"/>
  <c r="G15" i="32"/>
  <c r="I15" i="32" s="1"/>
  <c r="E15" i="32"/>
  <c r="G14" i="32"/>
  <c r="I14" i="32" s="1"/>
  <c r="E14" i="32"/>
  <c r="G13" i="32"/>
  <c r="I13" i="32" s="1"/>
  <c r="E13" i="32"/>
  <c r="D13" i="32"/>
  <c r="C13" i="32"/>
  <c r="G12" i="32"/>
  <c r="I12" i="32" s="1"/>
  <c r="E12" i="32"/>
  <c r="G11" i="32"/>
  <c r="I11" i="32" s="1"/>
  <c r="E11" i="32"/>
  <c r="G10" i="32"/>
  <c r="I10" i="32" s="1"/>
  <c r="E10" i="32"/>
  <c r="G9" i="32"/>
  <c r="I9" i="32" s="1"/>
  <c r="E9" i="32"/>
  <c r="G8" i="32"/>
  <c r="I8" i="32" s="1"/>
  <c r="D8" i="32"/>
  <c r="C8" i="32"/>
  <c r="E8" i="32" s="1"/>
  <c r="G7" i="32"/>
  <c r="I7" i="32" s="1"/>
  <c r="E7" i="32"/>
  <c r="G6" i="32"/>
  <c r="I6" i="32" s="1"/>
  <c r="E6" i="32"/>
  <c r="G5" i="32"/>
  <c r="I5" i="32" s="1"/>
  <c r="E5" i="32"/>
  <c r="N4" i="32"/>
  <c r="G4" i="32"/>
  <c r="E4" i="32"/>
  <c r="H14" i="32" l="1"/>
  <c r="J14" i="32" s="1"/>
  <c r="I39" i="32"/>
  <c r="J39" i="32" s="1"/>
  <c r="R39" i="32" s="1"/>
  <c r="S39" i="32" s="1"/>
  <c r="I29" i="32"/>
  <c r="J29" i="32" s="1"/>
  <c r="H20" i="32"/>
  <c r="J20" i="32" s="1"/>
  <c r="W20" i="32" s="1"/>
  <c r="H23" i="32"/>
  <c r="J23" i="32" s="1"/>
  <c r="R23" i="32" s="1"/>
  <c r="S23" i="32" s="1"/>
  <c r="H18" i="32"/>
  <c r="J18" i="32" s="1"/>
  <c r="H10" i="32"/>
  <c r="J10" i="32" s="1"/>
  <c r="R10" i="32" s="1"/>
  <c r="S10" i="32" s="1"/>
  <c r="H22" i="32"/>
  <c r="J22" i="32" s="1"/>
  <c r="H41" i="32"/>
  <c r="J41" i="32" s="1"/>
  <c r="H11" i="32"/>
  <c r="J11" i="32" s="1"/>
  <c r="W11" i="32" s="1"/>
  <c r="H16" i="32"/>
  <c r="J16" i="32" s="1"/>
  <c r="W16" i="32" s="1"/>
  <c r="H12" i="32"/>
  <c r="J12" i="32" s="1"/>
  <c r="R12" i="32" s="1"/>
  <c r="S12" i="32" s="1"/>
  <c r="H46" i="32"/>
  <c r="I46" i="32"/>
  <c r="H28" i="32"/>
  <c r="H30" i="32"/>
  <c r="H32" i="32"/>
  <c r="H38" i="32"/>
  <c r="J38" i="32" s="1"/>
  <c r="H40" i="32"/>
  <c r="H13" i="32"/>
  <c r="J13" i="32" s="1"/>
  <c r="W13" i="32" s="1"/>
  <c r="H15" i="32"/>
  <c r="J15" i="32" s="1"/>
  <c r="W15" i="32" s="1"/>
  <c r="H17" i="32"/>
  <c r="J17" i="32" s="1"/>
  <c r="V17" i="32" s="1"/>
  <c r="H19" i="32"/>
  <c r="J19" i="32" s="1"/>
  <c r="V19" i="32" s="1"/>
  <c r="H21" i="32"/>
  <c r="J21" i="32" s="1"/>
  <c r="I28" i="32"/>
  <c r="I30" i="32"/>
  <c r="I32" i="32"/>
  <c r="I40" i="32"/>
  <c r="H42" i="32"/>
  <c r="I42" i="32"/>
  <c r="H27" i="32"/>
  <c r="J27" i="32" s="1"/>
  <c r="H31" i="32"/>
  <c r="J31" i="32" s="1"/>
  <c r="H24" i="32"/>
  <c r="J24" i="32" s="1"/>
  <c r="I44" i="32"/>
  <c r="H50" i="32"/>
  <c r="I71" i="32"/>
  <c r="H71" i="32"/>
  <c r="H4" i="32"/>
  <c r="I4" i="32"/>
  <c r="H25" i="32"/>
  <c r="J25" i="32" s="1"/>
  <c r="H44" i="32"/>
  <c r="I50" i="32"/>
  <c r="H63" i="32"/>
  <c r="I72" i="32"/>
  <c r="H72" i="32"/>
  <c r="H81" i="32"/>
  <c r="I81" i="32"/>
  <c r="H5" i="32"/>
  <c r="J5" i="32" s="1"/>
  <c r="H6" i="32"/>
  <c r="J6" i="32" s="1"/>
  <c r="H7" i="32"/>
  <c r="J7" i="32" s="1"/>
  <c r="H26" i="32"/>
  <c r="J26" i="32" s="1"/>
  <c r="I63" i="32"/>
  <c r="I84" i="32"/>
  <c r="H84" i="32"/>
  <c r="I87" i="32"/>
  <c r="H87" i="32"/>
  <c r="I43" i="32"/>
  <c r="H51" i="32"/>
  <c r="I51" i="32"/>
  <c r="H8" i="32"/>
  <c r="J8" i="32" s="1"/>
  <c r="H9" i="32"/>
  <c r="J9" i="32" s="1"/>
  <c r="H43" i="32"/>
  <c r="H64" i="32"/>
  <c r="I64" i="32"/>
  <c r="I45" i="32"/>
  <c r="H57" i="32"/>
  <c r="H45" i="32"/>
  <c r="I57" i="32"/>
  <c r="H52" i="32"/>
  <c r="J52" i="32" s="1"/>
  <c r="H58" i="32"/>
  <c r="J58" i="32" s="1"/>
  <c r="H65" i="32"/>
  <c r="J65" i="32" s="1"/>
  <c r="E68" i="32"/>
  <c r="I70" i="32"/>
  <c r="H70" i="32"/>
  <c r="H78" i="32"/>
  <c r="J78" i="32" s="1"/>
  <c r="H59" i="32"/>
  <c r="J59" i="32" s="1"/>
  <c r="H66" i="32"/>
  <c r="J66" i="32" s="1"/>
  <c r="I69" i="32"/>
  <c r="H69" i="32"/>
  <c r="I86" i="32"/>
  <c r="H86" i="32"/>
  <c r="H53" i="32"/>
  <c r="H60" i="32"/>
  <c r="H67" i="32"/>
  <c r="I68" i="32"/>
  <c r="H68" i="32"/>
  <c r="H80" i="32"/>
  <c r="I83" i="32"/>
  <c r="H83" i="32"/>
  <c r="H33" i="32"/>
  <c r="H34" i="32"/>
  <c r="H35" i="32"/>
  <c r="H36" i="32"/>
  <c r="H37" i="32"/>
  <c r="H47" i="32"/>
  <c r="H48" i="32"/>
  <c r="I53" i="32"/>
  <c r="H54" i="32"/>
  <c r="I60" i="32"/>
  <c r="H61" i="32"/>
  <c r="I67" i="32"/>
  <c r="I80" i="32"/>
  <c r="I33" i="32"/>
  <c r="I34" i="32"/>
  <c r="I35" i="32"/>
  <c r="I36" i="32"/>
  <c r="I37" i="32"/>
  <c r="I47" i="32"/>
  <c r="I48" i="32"/>
  <c r="I54" i="32"/>
  <c r="H55" i="32"/>
  <c r="J55" i="32" s="1"/>
  <c r="I61" i="32"/>
  <c r="H62" i="32"/>
  <c r="J62" i="32" s="1"/>
  <c r="H82" i="32"/>
  <c r="I85" i="32"/>
  <c r="H85" i="32"/>
  <c r="H49" i="32"/>
  <c r="J49" i="32" s="1"/>
  <c r="H56" i="32"/>
  <c r="J56" i="32" s="1"/>
  <c r="H79" i="32"/>
  <c r="J79" i="32" s="1"/>
  <c r="I82" i="32"/>
  <c r="H88" i="32"/>
  <c r="H89" i="32"/>
  <c r="H90" i="32"/>
  <c r="I88" i="32"/>
  <c r="I89" i="32"/>
  <c r="I90" i="32"/>
  <c r="H73" i="32"/>
  <c r="J73" i="32" s="1"/>
  <c r="H74" i="32"/>
  <c r="J74" i="32" s="1"/>
  <c r="H75" i="32"/>
  <c r="J75" i="32" s="1"/>
  <c r="H76" i="32"/>
  <c r="J76" i="32" s="1"/>
  <c r="H77" i="32"/>
  <c r="J77" i="32" s="1"/>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60" i="24"/>
  <c r="E61" i="24"/>
  <c r="E62" i="24"/>
  <c r="E63" i="24"/>
  <c r="E64" i="24"/>
  <c r="E65" i="24"/>
  <c r="E66" i="24"/>
  <c r="E67" i="24"/>
  <c r="E68" i="24"/>
  <c r="E69" i="24"/>
  <c r="E70" i="24"/>
  <c r="E71" i="24"/>
  <c r="E72" i="24"/>
  <c r="E73" i="24"/>
  <c r="E74" i="24"/>
  <c r="E75" i="24"/>
  <c r="E76" i="24"/>
  <c r="E77" i="24"/>
  <c r="E78" i="24"/>
  <c r="E79" i="24"/>
  <c r="E80" i="24"/>
  <c r="E81" i="24"/>
  <c r="E82" i="24"/>
  <c r="E83" i="24"/>
  <c r="E84" i="24"/>
  <c r="E85" i="24"/>
  <c r="E86" i="24"/>
  <c r="E87" i="24"/>
  <c r="E88" i="24"/>
  <c r="E89" i="24"/>
  <c r="E90" i="24"/>
  <c r="E91" i="24"/>
  <c r="E92" i="24"/>
  <c r="E93" i="24"/>
  <c r="E94" i="24"/>
  <c r="E95" i="24"/>
  <c r="E96" i="24"/>
  <c r="E97" i="24"/>
  <c r="E98" i="24"/>
  <c r="E99" i="24"/>
  <c r="E100" i="24"/>
  <c r="E101" i="24"/>
  <c r="E102" i="24"/>
  <c r="E103" i="24"/>
  <c r="E10" i="24"/>
  <c r="E11" i="24"/>
  <c r="E12" i="24"/>
  <c r="E13" i="24"/>
  <c r="E14" i="24"/>
  <c r="E9" i="24"/>
  <c r="D6" i="24"/>
  <c r="D7" i="24"/>
  <c r="D8" i="24"/>
  <c r="D9" i="24"/>
  <c r="D5" i="24"/>
  <c r="D4" i="24"/>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 i="12"/>
  <c r="G11" i="12"/>
  <c r="G12" i="12"/>
  <c r="G13" i="12"/>
  <c r="G14" i="12"/>
  <c r="G9" i="12"/>
  <c r="F6" i="12"/>
  <c r="F7" i="12"/>
  <c r="F8" i="12"/>
  <c r="F9" i="12"/>
  <c r="F5" i="12"/>
  <c r="F4" i="12"/>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9" i="10"/>
  <c r="E6" i="10"/>
  <c r="E7" i="10"/>
  <c r="E8" i="10"/>
  <c r="E9" i="10"/>
  <c r="E5" i="10"/>
  <c r="E4" i="10"/>
  <c r="D4" i="2"/>
  <c r="W19" i="32" l="1"/>
  <c r="W17" i="32"/>
  <c r="R17" i="32"/>
  <c r="S17" i="32" s="1"/>
  <c r="W23" i="32"/>
  <c r="R14" i="32"/>
  <c r="S14" i="32" s="1"/>
  <c r="W14" i="32"/>
  <c r="Y14" i="32" s="1"/>
  <c r="R11" i="32"/>
  <c r="S11" i="32" s="1"/>
  <c r="J69" i="32"/>
  <c r="W69" i="32" s="1"/>
  <c r="V10" i="32"/>
  <c r="J28" i="32"/>
  <c r="W28" i="32" s="1"/>
  <c r="R19" i="32"/>
  <c r="S19" i="32" s="1"/>
  <c r="J51" i="32"/>
  <c r="W51" i="32" s="1"/>
  <c r="R20" i="32"/>
  <c r="S20" i="32" s="1"/>
  <c r="J46" i="32"/>
  <c r="V46" i="32" s="1"/>
  <c r="J30" i="32"/>
  <c r="V30" i="32" s="1"/>
  <c r="J44" i="32"/>
  <c r="R44" i="32" s="1"/>
  <c r="S44" i="32" s="1"/>
  <c r="R15" i="32"/>
  <c r="S15" i="32" s="1"/>
  <c r="V15" i="32"/>
  <c r="J84" i="32"/>
  <c r="R84" i="32" s="1"/>
  <c r="S84" i="32" s="1"/>
  <c r="W10" i="32"/>
  <c r="J54" i="32"/>
  <c r="V54" i="32" s="1"/>
  <c r="J67" i="32"/>
  <c r="R67" i="32" s="1"/>
  <c r="S67" i="32" s="1"/>
  <c r="V14" i="32"/>
  <c r="R22" i="32"/>
  <c r="S22" i="32" s="1"/>
  <c r="W22" i="32"/>
  <c r="V22" i="32"/>
  <c r="R18" i="32"/>
  <c r="S18" i="32" s="1"/>
  <c r="V18" i="32"/>
  <c r="X18" i="32" s="1"/>
  <c r="O18" i="32" s="1"/>
  <c r="J64" i="32"/>
  <c r="W64" i="32" s="1"/>
  <c r="J81" i="32"/>
  <c r="R81" i="32" s="1"/>
  <c r="S81" i="32" s="1"/>
  <c r="J89" i="32"/>
  <c r="R89" i="32" s="1"/>
  <c r="S89" i="32" s="1"/>
  <c r="J82" i="32"/>
  <c r="W82" i="32" s="1"/>
  <c r="J36" i="32"/>
  <c r="V36" i="32" s="1"/>
  <c r="J72" i="32"/>
  <c r="V72" i="32" s="1"/>
  <c r="V20" i="32"/>
  <c r="J33" i="32"/>
  <c r="W33" i="32" s="1"/>
  <c r="J53" i="32"/>
  <c r="V53" i="32" s="1"/>
  <c r="J63" i="32"/>
  <c r="V63" i="32" s="1"/>
  <c r="J50" i="32"/>
  <c r="V50" i="32" s="1"/>
  <c r="R41" i="32"/>
  <c r="S41" i="32" s="1"/>
  <c r="W41" i="32"/>
  <c r="V41" i="32"/>
  <c r="R21" i="32"/>
  <c r="S21" i="32" s="1"/>
  <c r="W21" i="32"/>
  <c r="V21" i="32"/>
  <c r="J83" i="32"/>
  <c r="R83" i="32" s="1"/>
  <c r="S83" i="32" s="1"/>
  <c r="J70" i="32"/>
  <c r="R70" i="32" s="1"/>
  <c r="S70" i="32" s="1"/>
  <c r="V23" i="32"/>
  <c r="J47" i="32"/>
  <c r="W47" i="32" s="1"/>
  <c r="J80" i="32"/>
  <c r="W80" i="32" s="1"/>
  <c r="W18" i="32"/>
  <c r="Y17" i="32" s="1"/>
  <c r="J37" i="32"/>
  <c r="V37" i="32" s="1"/>
  <c r="J68" i="32"/>
  <c r="V68" i="32" s="1"/>
  <c r="V11" i="32"/>
  <c r="J90" i="32"/>
  <c r="V90" i="32" s="1"/>
  <c r="J61" i="32"/>
  <c r="V61" i="32" s="1"/>
  <c r="R16" i="32"/>
  <c r="S16" i="32" s="1"/>
  <c r="J42" i="32"/>
  <c r="R42" i="32" s="1"/>
  <c r="S42" i="32" s="1"/>
  <c r="J35" i="32"/>
  <c r="V35" i="32" s="1"/>
  <c r="V16" i="32"/>
  <c r="J40" i="32"/>
  <c r="V40" i="32" s="1"/>
  <c r="J32" i="32"/>
  <c r="V32" i="32" s="1"/>
  <c r="R38" i="32"/>
  <c r="S38" i="32" s="1"/>
  <c r="W38" i="32"/>
  <c r="V38" i="32"/>
  <c r="R31" i="32"/>
  <c r="S31" i="32" s="1"/>
  <c r="W31" i="32"/>
  <c r="V31" i="32"/>
  <c r="J34" i="32"/>
  <c r="V34" i="32" s="1"/>
  <c r="J60" i="32"/>
  <c r="V60" i="32" s="1"/>
  <c r="J87" i="32"/>
  <c r="R87" i="32" s="1"/>
  <c r="S87" i="32" s="1"/>
  <c r="V39" i="32"/>
  <c r="R13" i="32"/>
  <c r="S13" i="32" s="1"/>
  <c r="W39" i="32"/>
  <c r="J88" i="32"/>
  <c r="R88" i="32" s="1"/>
  <c r="S88" i="32" s="1"/>
  <c r="J4" i="32"/>
  <c r="L83" i="32" s="1"/>
  <c r="V13" i="32"/>
  <c r="J85" i="32"/>
  <c r="R85" i="32" s="1"/>
  <c r="S85" i="32" s="1"/>
  <c r="J48" i="32"/>
  <c r="V48" i="32" s="1"/>
  <c r="J86" i="32"/>
  <c r="R86" i="32" s="1"/>
  <c r="S86" i="32" s="1"/>
  <c r="J45" i="32"/>
  <c r="W45" i="32" s="1"/>
  <c r="J71" i="32"/>
  <c r="R71" i="32" s="1"/>
  <c r="S71" i="32" s="1"/>
  <c r="V12" i="32"/>
  <c r="W12" i="32"/>
  <c r="J57" i="32"/>
  <c r="R57" i="32" s="1"/>
  <c r="S57" i="32" s="1"/>
  <c r="J43" i="32"/>
  <c r="V43" i="32" s="1"/>
  <c r="V74" i="32"/>
  <c r="R74" i="32"/>
  <c r="S74" i="32" s="1"/>
  <c r="W74" i="32"/>
  <c r="R66" i="32"/>
  <c r="S66" i="32" s="1"/>
  <c r="V66" i="32"/>
  <c r="W66" i="32"/>
  <c r="R58" i="32"/>
  <c r="S58" i="32" s="1"/>
  <c r="V58" i="32"/>
  <c r="W58" i="32"/>
  <c r="R65" i="32"/>
  <c r="S65" i="32" s="1"/>
  <c r="V65" i="32"/>
  <c r="W65" i="32"/>
  <c r="R79" i="32"/>
  <c r="S79" i="32" s="1"/>
  <c r="W79" i="32"/>
  <c r="V79" i="32"/>
  <c r="R62" i="32"/>
  <c r="S62" i="32" s="1"/>
  <c r="V62" i="32"/>
  <c r="W62" i="32"/>
  <c r="W7" i="32"/>
  <c r="V7" i="32"/>
  <c r="R7" i="32"/>
  <c r="V56" i="32"/>
  <c r="R56" i="32"/>
  <c r="S56" i="32" s="1"/>
  <c r="W56" i="32"/>
  <c r="R9" i="32"/>
  <c r="S9" i="32" s="1"/>
  <c r="V9" i="32"/>
  <c r="W9" i="32"/>
  <c r="R78" i="32"/>
  <c r="S78" i="32" s="1"/>
  <c r="W78" i="32"/>
  <c r="V78" i="32"/>
  <c r="V8" i="32"/>
  <c r="R8" i="32"/>
  <c r="W8" i="32"/>
  <c r="V5" i="32"/>
  <c r="W5" i="32"/>
  <c r="R5" i="32"/>
  <c r="V75" i="32"/>
  <c r="R75" i="32"/>
  <c r="S75" i="32" s="1"/>
  <c r="W75" i="32"/>
  <c r="V77" i="32"/>
  <c r="R77" i="32"/>
  <c r="S77" i="32" s="1"/>
  <c r="W77" i="32"/>
  <c r="R24" i="32"/>
  <c r="S24" i="32" s="1"/>
  <c r="W24" i="32"/>
  <c r="V24" i="32"/>
  <c r="R27" i="32"/>
  <c r="S27" i="32" s="1"/>
  <c r="W27" i="32"/>
  <c r="V27" i="32"/>
  <c r="W29" i="32"/>
  <c r="V29" i="32"/>
  <c r="R29" i="32"/>
  <c r="S29" i="32" s="1"/>
  <c r="V49" i="32"/>
  <c r="R49" i="32"/>
  <c r="S49" i="32" s="1"/>
  <c r="W49" i="32"/>
  <c r="V73" i="32"/>
  <c r="R73" i="32"/>
  <c r="S73" i="32" s="1"/>
  <c r="W73" i="32"/>
  <c r="V6" i="32"/>
  <c r="W6" i="32"/>
  <c r="R6" i="32"/>
  <c r="R26" i="32"/>
  <c r="S26" i="32" s="1"/>
  <c r="W26" i="32"/>
  <c r="V26" i="32"/>
  <c r="W63" i="32"/>
  <c r="V76" i="32"/>
  <c r="R76" i="32"/>
  <c r="S76" i="32" s="1"/>
  <c r="W76" i="32"/>
  <c r="R25" i="32"/>
  <c r="S25" i="32" s="1"/>
  <c r="V25" i="32"/>
  <c r="W25" i="32"/>
  <c r="R59" i="32"/>
  <c r="S59" i="32" s="1"/>
  <c r="V59" i="32"/>
  <c r="W59" i="32"/>
  <c r="V55" i="32"/>
  <c r="R55" i="32"/>
  <c r="S55" i="32" s="1"/>
  <c r="W55" i="32"/>
  <c r="V52" i="32"/>
  <c r="R52" i="32"/>
  <c r="S52" i="32" s="1"/>
  <c r="W52" i="32"/>
  <c r="Y16" i="32"/>
  <c r="G51" i="23"/>
  <c r="H51" i="23" s="1"/>
  <c r="G52" i="23"/>
  <c r="H52" i="23" s="1"/>
  <c r="G53" i="23"/>
  <c r="H53" i="23" s="1"/>
  <c r="G54" i="23"/>
  <c r="H54" i="23" s="1"/>
  <c r="G55" i="23"/>
  <c r="H55" i="23" s="1"/>
  <c r="G56" i="23"/>
  <c r="H56" i="23" s="1"/>
  <c r="G57" i="23"/>
  <c r="H57" i="23" s="1"/>
  <c r="G58" i="23"/>
  <c r="H58" i="23" s="1"/>
  <c r="G59" i="23"/>
  <c r="H59" i="23" s="1"/>
  <c r="G60" i="23"/>
  <c r="H60" i="23" s="1"/>
  <c r="G61" i="23"/>
  <c r="H61" i="23" s="1"/>
  <c r="G62" i="23"/>
  <c r="H62" i="23" s="1"/>
  <c r="G63" i="23"/>
  <c r="H63" i="23" s="1"/>
  <c r="G64" i="23"/>
  <c r="H64" i="23" s="1"/>
  <c r="G65" i="23"/>
  <c r="H65" i="23" s="1"/>
  <c r="G66" i="23"/>
  <c r="H66" i="23" s="1"/>
  <c r="G67" i="23"/>
  <c r="H67" i="23" s="1"/>
  <c r="G68" i="23"/>
  <c r="H68" i="23" s="1"/>
  <c r="G69" i="23"/>
  <c r="H69" i="23" s="1"/>
  <c r="G70" i="23"/>
  <c r="H70" i="23" s="1"/>
  <c r="G71" i="23"/>
  <c r="H71" i="23" s="1"/>
  <c r="G72" i="23"/>
  <c r="H72" i="23" s="1"/>
  <c r="G73" i="23"/>
  <c r="H73" i="23" s="1"/>
  <c r="G74" i="23"/>
  <c r="H74" i="23" s="1"/>
  <c r="G75" i="23"/>
  <c r="H75" i="23" s="1"/>
  <c r="G76" i="23"/>
  <c r="H76" i="23" s="1"/>
  <c r="G77" i="23"/>
  <c r="H77" i="23" s="1"/>
  <c r="G78" i="23"/>
  <c r="H78" i="23" s="1"/>
  <c r="G79" i="23"/>
  <c r="H79" i="23" s="1"/>
  <c r="G80" i="23"/>
  <c r="H80" i="23" s="1"/>
  <c r="G81" i="23"/>
  <c r="H81" i="23" s="1"/>
  <c r="G82" i="23"/>
  <c r="H82" i="23" s="1"/>
  <c r="G83" i="23"/>
  <c r="H83" i="23" s="1"/>
  <c r="G84" i="23"/>
  <c r="H84" i="23" s="1"/>
  <c r="G85" i="23"/>
  <c r="H85" i="23" s="1"/>
  <c r="G86" i="23"/>
  <c r="H86" i="23" s="1"/>
  <c r="G87" i="23"/>
  <c r="H87" i="23" s="1"/>
  <c r="G88" i="23"/>
  <c r="H88" i="23" s="1"/>
  <c r="G89" i="23"/>
  <c r="H89" i="23" s="1"/>
  <c r="G90" i="23"/>
  <c r="H90" i="23" s="1"/>
  <c r="G50" i="23"/>
  <c r="I50" i="23" s="1"/>
  <c r="G49" i="23"/>
  <c r="H49" i="23" s="1"/>
  <c r="G48" i="23"/>
  <c r="H48" i="23" s="1"/>
  <c r="G47" i="23"/>
  <c r="I47" i="23" s="1"/>
  <c r="G46" i="23"/>
  <c r="I46" i="23" s="1"/>
  <c r="G45" i="23"/>
  <c r="I45" i="23" s="1"/>
  <c r="G44" i="23"/>
  <c r="I44" i="23" s="1"/>
  <c r="G43" i="23"/>
  <c r="H43" i="23" s="1"/>
  <c r="G42" i="23"/>
  <c r="H42" i="23" s="1"/>
  <c r="G41" i="23"/>
  <c r="I41" i="23" s="1"/>
  <c r="G40" i="23"/>
  <c r="I40" i="23" s="1"/>
  <c r="G39" i="23"/>
  <c r="I39" i="23" s="1"/>
  <c r="G38" i="23"/>
  <c r="I38" i="23" s="1"/>
  <c r="G37" i="23"/>
  <c r="I37" i="23" s="1"/>
  <c r="G36" i="23"/>
  <c r="I36" i="23" s="1"/>
  <c r="G35" i="23"/>
  <c r="I35" i="23" s="1"/>
  <c r="G34" i="23"/>
  <c r="I34" i="23" s="1"/>
  <c r="G33" i="23"/>
  <c r="I33" i="23" s="1"/>
  <c r="G32" i="23"/>
  <c r="I32" i="23" s="1"/>
  <c r="G31" i="23"/>
  <c r="I31" i="23" s="1"/>
  <c r="G30" i="23"/>
  <c r="I30" i="23" s="1"/>
  <c r="G29" i="23"/>
  <c r="I29" i="23" s="1"/>
  <c r="G28" i="23"/>
  <c r="H28" i="23" s="1"/>
  <c r="R80" i="32" l="1"/>
  <c r="S80" i="32" s="1"/>
  <c r="L90" i="32"/>
  <c r="L66" i="32"/>
  <c r="N66" i="32" s="1"/>
  <c r="L15" i="32"/>
  <c r="R54" i="32"/>
  <c r="S54" i="32" s="1"/>
  <c r="V64" i="32"/>
  <c r="X65" i="32" s="1"/>
  <c r="O65" i="32" s="1"/>
  <c r="R64" i="32"/>
  <c r="S64" i="32" s="1"/>
  <c r="W54" i="32"/>
  <c r="Y55" i="32" s="1"/>
  <c r="W53" i="32"/>
  <c r="Y52" i="32" s="1"/>
  <c r="R53" i="32"/>
  <c r="S53" i="32" s="1"/>
  <c r="W50" i="32"/>
  <c r="Y50" i="32" s="1"/>
  <c r="W46" i="32"/>
  <c r="Y46" i="32" s="1"/>
  <c r="V44" i="32"/>
  <c r="W44" i="32"/>
  <c r="V69" i="32"/>
  <c r="R50" i="32"/>
  <c r="S50" i="32" s="1"/>
  <c r="V89" i="32"/>
  <c r="X90" i="32" s="1"/>
  <c r="O90" i="32" s="1"/>
  <c r="V87" i="32"/>
  <c r="R36" i="32"/>
  <c r="S36" i="32" s="1"/>
  <c r="N15" i="32"/>
  <c r="W30" i="32"/>
  <c r="Y29" i="32" s="1"/>
  <c r="R47" i="32"/>
  <c r="S47" i="32" s="1"/>
  <c r="R30" i="32"/>
  <c r="S30" i="32" s="1"/>
  <c r="V42" i="32"/>
  <c r="X42" i="32" s="1"/>
  <c r="O42" i="32" s="1"/>
  <c r="R69" i="32"/>
  <c r="S69" i="32" s="1"/>
  <c r="W87" i="32"/>
  <c r="R51" i="32"/>
  <c r="S51" i="32" s="1"/>
  <c r="V81" i="32"/>
  <c r="R82" i="32"/>
  <c r="S82" i="32" s="1"/>
  <c r="R63" i="32"/>
  <c r="S63" i="32" s="1"/>
  <c r="V80" i="32"/>
  <c r="X79" i="32" s="1"/>
  <c r="O79" i="32" s="1"/>
  <c r="V88" i="32"/>
  <c r="W67" i="32"/>
  <c r="Y66" i="32" s="1"/>
  <c r="X19" i="32"/>
  <c r="O19" i="32" s="1"/>
  <c r="V82" i="32"/>
  <c r="Y11" i="32"/>
  <c r="W85" i="32"/>
  <c r="R61" i="32"/>
  <c r="S61" i="32" s="1"/>
  <c r="X20" i="32"/>
  <c r="O20" i="32" s="1"/>
  <c r="V84" i="32"/>
  <c r="R28" i="32"/>
  <c r="S28" i="32" s="1"/>
  <c r="R60" i="32"/>
  <c r="S60" i="32" s="1"/>
  <c r="W84" i="32"/>
  <c r="R33" i="32"/>
  <c r="S33" i="32" s="1"/>
  <c r="Y10" i="32"/>
  <c r="W81" i="32"/>
  <c r="Y80" i="32" s="1"/>
  <c r="K4" i="32"/>
  <c r="L88" i="32"/>
  <c r="N88" i="32" s="1"/>
  <c r="V51" i="32"/>
  <c r="X52" i="32" s="1"/>
  <c r="O52" i="32" s="1"/>
  <c r="W43" i="32"/>
  <c r="X11" i="32"/>
  <c r="O11" i="32" s="1"/>
  <c r="Y15" i="32"/>
  <c r="L75" i="32"/>
  <c r="N75" i="32" s="1"/>
  <c r="L78" i="32"/>
  <c r="N78" i="32" s="1"/>
  <c r="V83" i="32"/>
  <c r="L34" i="32"/>
  <c r="R32" i="32"/>
  <c r="S32" i="32" s="1"/>
  <c r="Y23" i="32"/>
  <c r="L57" i="32"/>
  <c r="N57" i="32" s="1"/>
  <c r="X9" i="32"/>
  <c r="O9" i="32" s="1"/>
  <c r="V28" i="32"/>
  <c r="X27" i="32" s="1"/>
  <c r="O27" i="32" s="1"/>
  <c r="L84" i="32"/>
  <c r="N84" i="32" s="1"/>
  <c r="L63" i="32"/>
  <c r="V67" i="32"/>
  <c r="X67" i="32" s="1"/>
  <c r="O67" i="32" s="1"/>
  <c r="Y22" i="32"/>
  <c r="W36" i="32"/>
  <c r="V85" i="32"/>
  <c r="L14" i="32"/>
  <c r="N14" i="32" s="1"/>
  <c r="L59" i="32"/>
  <c r="N59" i="32" s="1"/>
  <c r="R46" i="32"/>
  <c r="S46" i="32" s="1"/>
  <c r="W60" i="32"/>
  <c r="Y59" i="32" s="1"/>
  <c r="W90" i="32"/>
  <c r="Y9" i="32"/>
  <c r="X23" i="32"/>
  <c r="O23" i="32" s="1"/>
  <c r="V70" i="32"/>
  <c r="X69" i="32" s="1"/>
  <c r="O69" i="32" s="1"/>
  <c r="W42" i="32"/>
  <c r="Y5" i="32"/>
  <c r="Y4" i="32" s="1"/>
  <c r="W32" i="32"/>
  <c r="R90" i="32"/>
  <c r="S90" i="32" s="1"/>
  <c r="W72" i="32"/>
  <c r="V33" i="32"/>
  <c r="X32" i="32" s="1"/>
  <c r="O32" i="32" s="1"/>
  <c r="X31" i="32"/>
  <c r="O31" i="32" s="1"/>
  <c r="X10" i="32"/>
  <c r="O10" i="32" s="1"/>
  <c r="V71" i="32"/>
  <c r="X72" i="32" s="1"/>
  <c r="O72" i="32" s="1"/>
  <c r="R72" i="32"/>
  <c r="S72" i="32" s="1"/>
  <c r="X21" i="32"/>
  <c r="O21" i="32" s="1"/>
  <c r="V86" i="32"/>
  <c r="X17" i="32"/>
  <c r="O17" i="32" s="1"/>
  <c r="W86" i="32"/>
  <c r="W70" i="32"/>
  <c r="W37" i="32"/>
  <c r="Y38" i="32" s="1"/>
  <c r="Y74" i="32"/>
  <c r="L25" i="32"/>
  <c r="N25" i="32" s="1"/>
  <c r="L43" i="32"/>
  <c r="L85" i="32"/>
  <c r="N85" i="32" s="1"/>
  <c r="R68" i="32"/>
  <c r="S68" i="32" s="1"/>
  <c r="X53" i="32"/>
  <c r="O53" i="32" s="1"/>
  <c r="X22" i="32"/>
  <c r="O22" i="32" s="1"/>
  <c r="V47" i="32"/>
  <c r="L33" i="32"/>
  <c r="L22" i="32"/>
  <c r="N22" i="32" s="1"/>
  <c r="L31" i="32"/>
  <c r="N31" i="32" s="1"/>
  <c r="W83" i="32"/>
  <c r="W34" i="32"/>
  <c r="X24" i="32"/>
  <c r="O24" i="32" s="1"/>
  <c r="R45" i="32"/>
  <c r="S45" i="32" s="1"/>
  <c r="L37" i="32"/>
  <c r="L38" i="32"/>
  <c r="N38" i="32" s="1"/>
  <c r="L32" i="32"/>
  <c r="W89" i="32"/>
  <c r="W88" i="32"/>
  <c r="X13" i="32"/>
  <c r="O13" i="32" s="1"/>
  <c r="Y27" i="32"/>
  <c r="N83" i="32"/>
  <c r="X39" i="32"/>
  <c r="O39" i="32" s="1"/>
  <c r="X40" i="32"/>
  <c r="O40" i="32" s="1"/>
  <c r="R37" i="32"/>
  <c r="S37" i="32" s="1"/>
  <c r="X15" i="32"/>
  <c r="O15" i="32" s="1"/>
  <c r="X16" i="32"/>
  <c r="O16" i="32" s="1"/>
  <c r="K7" i="32"/>
  <c r="L16" i="32"/>
  <c r="N16" i="32" s="1"/>
  <c r="L56" i="32"/>
  <c r="N56" i="32" s="1"/>
  <c r="L49" i="32"/>
  <c r="N49" i="32" s="1"/>
  <c r="L39" i="32"/>
  <c r="N39" i="32" s="1"/>
  <c r="L71" i="32"/>
  <c r="N71" i="32" s="1"/>
  <c r="L44" i="32"/>
  <c r="N44" i="32" s="1"/>
  <c r="L68" i="32"/>
  <c r="L53" i="32"/>
  <c r="L79" i="32"/>
  <c r="N79" i="32" s="1"/>
  <c r="L86" i="32"/>
  <c r="N86" i="32" s="1"/>
  <c r="W57" i="32"/>
  <c r="Y57" i="32" s="1"/>
  <c r="W61" i="32"/>
  <c r="Y19" i="32"/>
  <c r="W40" i="32"/>
  <c r="Y12" i="32"/>
  <c r="X12" i="32"/>
  <c r="O12" i="32" s="1"/>
  <c r="V45" i="32"/>
  <c r="K8" i="32"/>
  <c r="L24" i="32"/>
  <c r="N24" i="32" s="1"/>
  <c r="L26" i="32"/>
  <c r="N26" i="32" s="1"/>
  <c r="L55" i="32"/>
  <c r="N55" i="32" s="1"/>
  <c r="L40" i="32"/>
  <c r="L73" i="32"/>
  <c r="N73" i="32" s="1"/>
  <c r="L45" i="32"/>
  <c r="L77" i="32"/>
  <c r="N77" i="32" s="1"/>
  <c r="L60" i="32"/>
  <c r="L80" i="32"/>
  <c r="N80" i="32" s="1"/>
  <c r="L87" i="32"/>
  <c r="N87" i="32" s="1"/>
  <c r="W68" i="32"/>
  <c r="W35" i="32"/>
  <c r="V57" i="32"/>
  <c r="X56" i="32" s="1"/>
  <c r="O56" i="32" s="1"/>
  <c r="Y13" i="32"/>
  <c r="R40" i="32"/>
  <c r="S40" i="32" s="1"/>
  <c r="X62" i="32"/>
  <c r="O62" i="32" s="1"/>
  <c r="R43" i="32"/>
  <c r="S43" i="32" s="1"/>
  <c r="X14" i="32"/>
  <c r="O14" i="32" s="1"/>
  <c r="Y20" i="32"/>
  <c r="Y21" i="32"/>
  <c r="L9" i="32"/>
  <c r="N9" i="32" s="1"/>
  <c r="L17" i="32"/>
  <c r="N17" i="32" s="1"/>
  <c r="L36" i="32"/>
  <c r="L35" i="32"/>
  <c r="L18" i="32"/>
  <c r="N18" i="32" s="1"/>
  <c r="L41" i="32"/>
  <c r="N41" i="32" s="1"/>
  <c r="L74" i="32"/>
  <c r="N74" i="32" s="1"/>
  <c r="L52" i="32"/>
  <c r="N52" i="32" s="1"/>
  <c r="L89" i="32"/>
  <c r="N89" i="32" s="1"/>
  <c r="L48" i="32"/>
  <c r="L81" i="32"/>
  <c r="N81" i="32" s="1"/>
  <c r="R35" i="32"/>
  <c r="S35" i="32" s="1"/>
  <c r="Y18" i="32"/>
  <c r="X26" i="32"/>
  <c r="O26" i="32" s="1"/>
  <c r="L10" i="32"/>
  <c r="N10" i="32" s="1"/>
  <c r="L23" i="32"/>
  <c r="N23" i="32" s="1"/>
  <c r="L47" i="32"/>
  <c r="K6" i="32"/>
  <c r="L19" i="32"/>
  <c r="N19" i="32" s="1"/>
  <c r="L42" i="32"/>
  <c r="N42" i="32" s="1"/>
  <c r="L51" i="32"/>
  <c r="L58" i="32"/>
  <c r="N58" i="32" s="1"/>
  <c r="L28" i="32"/>
  <c r="L54" i="32"/>
  <c r="L82" i="32"/>
  <c r="L11" i="32"/>
  <c r="N11" i="32" s="1"/>
  <c r="K9" i="32"/>
  <c r="L72" i="32"/>
  <c r="L27" i="32"/>
  <c r="N27" i="32" s="1"/>
  <c r="L20" i="32"/>
  <c r="N20" i="32" s="1"/>
  <c r="L46" i="32"/>
  <c r="L64" i="32"/>
  <c r="L65" i="32"/>
  <c r="N65" i="32" s="1"/>
  <c r="L29" i="32"/>
  <c r="N29" i="32" s="1"/>
  <c r="L61" i="32"/>
  <c r="L67" i="32"/>
  <c r="N67" i="32" s="1"/>
  <c r="Y24" i="32"/>
  <c r="Y79" i="32"/>
  <c r="Y63" i="32"/>
  <c r="L12" i="32"/>
  <c r="N12" i="32" s="1"/>
  <c r="L13" i="32"/>
  <c r="N13" i="32" s="1"/>
  <c r="K5" i="32"/>
  <c r="L62" i="32"/>
  <c r="N62" i="32" s="1"/>
  <c r="L21" i="32"/>
  <c r="N21" i="32" s="1"/>
  <c r="L50" i="32"/>
  <c r="L70" i="32"/>
  <c r="N70" i="32" s="1"/>
  <c r="L69" i="32"/>
  <c r="L30" i="32"/>
  <c r="L76" i="32"/>
  <c r="N76" i="32" s="1"/>
  <c r="X77" i="32"/>
  <c r="O77" i="32" s="1"/>
  <c r="X61" i="32"/>
  <c r="O61" i="32" s="1"/>
  <c r="Y6" i="32"/>
  <c r="Y28" i="32"/>
  <c r="R34" i="32"/>
  <c r="S34" i="32" s="1"/>
  <c r="X74" i="32"/>
  <c r="O74" i="32" s="1"/>
  <c r="W71" i="32"/>
  <c r="X35" i="32"/>
  <c r="O35" i="32" s="1"/>
  <c r="R48" i="32"/>
  <c r="S48" i="32" s="1"/>
  <c r="W48" i="32"/>
  <c r="Y48" i="32" s="1"/>
  <c r="X36" i="32"/>
  <c r="O36" i="32" s="1"/>
  <c r="Y75" i="32"/>
  <c r="X37" i="32"/>
  <c r="O37" i="32" s="1"/>
  <c r="Y7" i="32"/>
  <c r="X8" i="32"/>
  <c r="O8" i="32" s="1"/>
  <c r="Y78" i="32"/>
  <c r="Y8" i="32"/>
  <c r="X78" i="32"/>
  <c r="O78" i="32" s="1"/>
  <c r="X5" i="32"/>
  <c r="O5" i="32" s="1"/>
  <c r="S8" i="32"/>
  <c r="N8" i="32"/>
  <c r="N6" i="32"/>
  <c r="S6" i="32"/>
  <c r="X54" i="32"/>
  <c r="O54" i="32" s="1"/>
  <c r="X75" i="32"/>
  <c r="O75" i="32" s="1"/>
  <c r="X25" i="32"/>
  <c r="O25" i="32" s="1"/>
  <c r="Y76" i="32"/>
  <c r="X7" i="32"/>
  <c r="O7" i="32" s="1"/>
  <c r="X55" i="32"/>
  <c r="O55" i="32" s="1"/>
  <c r="Y64" i="32"/>
  <c r="X60" i="32"/>
  <c r="O60" i="32" s="1"/>
  <c r="Y25" i="32"/>
  <c r="N7" i="32"/>
  <c r="S7" i="32"/>
  <c r="X59" i="32"/>
  <c r="O59" i="32" s="1"/>
  <c r="X30" i="32"/>
  <c r="O30" i="32" s="1"/>
  <c r="Y26" i="32"/>
  <c r="X76" i="32"/>
  <c r="O76" i="32" s="1"/>
  <c r="Y77" i="32"/>
  <c r="X6" i="32"/>
  <c r="O6" i="32" s="1"/>
  <c r="N5" i="32"/>
  <c r="S5" i="32"/>
  <c r="X49" i="32"/>
  <c r="O49" i="32" s="1"/>
  <c r="X38" i="32"/>
  <c r="O38" i="32" s="1"/>
  <c r="Y65" i="32"/>
  <c r="X73" i="32"/>
  <c r="O73" i="32" s="1"/>
  <c r="I90" i="23"/>
  <c r="J90" i="23" s="1"/>
  <c r="I88" i="23"/>
  <c r="J88" i="23" s="1"/>
  <c r="I86" i="23"/>
  <c r="J86" i="23" s="1"/>
  <c r="I84" i="23"/>
  <c r="J84" i="23" s="1"/>
  <c r="I82" i="23"/>
  <c r="J82" i="23" s="1"/>
  <c r="I80" i="23"/>
  <c r="J80" i="23" s="1"/>
  <c r="I78" i="23"/>
  <c r="J78" i="23" s="1"/>
  <c r="I76" i="23"/>
  <c r="J76" i="23" s="1"/>
  <c r="I74" i="23"/>
  <c r="J74" i="23" s="1"/>
  <c r="I72" i="23"/>
  <c r="J72" i="23" s="1"/>
  <c r="I70" i="23"/>
  <c r="J70" i="23" s="1"/>
  <c r="I68" i="23"/>
  <c r="J68" i="23" s="1"/>
  <c r="I66" i="23"/>
  <c r="J66" i="23" s="1"/>
  <c r="I64" i="23"/>
  <c r="J64" i="23" s="1"/>
  <c r="I62" i="23"/>
  <c r="J62" i="23" s="1"/>
  <c r="I60" i="23"/>
  <c r="J60" i="23" s="1"/>
  <c r="I58" i="23"/>
  <c r="J58" i="23" s="1"/>
  <c r="I56" i="23"/>
  <c r="J56" i="23" s="1"/>
  <c r="I54" i="23"/>
  <c r="J54" i="23" s="1"/>
  <c r="I52" i="23"/>
  <c r="J52" i="23" s="1"/>
  <c r="I89" i="23"/>
  <c r="J89" i="23" s="1"/>
  <c r="I87" i="23"/>
  <c r="J87" i="23" s="1"/>
  <c r="I85" i="23"/>
  <c r="J85" i="23" s="1"/>
  <c r="I83" i="23"/>
  <c r="J83" i="23" s="1"/>
  <c r="I81" i="23"/>
  <c r="J81" i="23" s="1"/>
  <c r="I79" i="23"/>
  <c r="J79" i="23" s="1"/>
  <c r="I77" i="23"/>
  <c r="J77" i="23" s="1"/>
  <c r="I75" i="23"/>
  <c r="J75" i="23" s="1"/>
  <c r="I73" i="23"/>
  <c r="J73" i="23" s="1"/>
  <c r="I71" i="23"/>
  <c r="J71" i="23" s="1"/>
  <c r="I69" i="23"/>
  <c r="J69" i="23" s="1"/>
  <c r="I67" i="23"/>
  <c r="J67" i="23" s="1"/>
  <c r="I65" i="23"/>
  <c r="J65" i="23" s="1"/>
  <c r="I63" i="23"/>
  <c r="J63" i="23" s="1"/>
  <c r="I61" i="23"/>
  <c r="J61" i="23" s="1"/>
  <c r="I59" i="23"/>
  <c r="J59" i="23" s="1"/>
  <c r="I57" i="23"/>
  <c r="J57" i="23" s="1"/>
  <c r="I55" i="23"/>
  <c r="J55" i="23" s="1"/>
  <c r="I53" i="23"/>
  <c r="J53" i="23" s="1"/>
  <c r="I51" i="23"/>
  <c r="J51" i="23" s="1"/>
  <c r="H50" i="23"/>
  <c r="J50" i="23" s="1"/>
  <c r="I49" i="23"/>
  <c r="J49" i="23" s="1"/>
  <c r="H47" i="23"/>
  <c r="J47" i="23" s="1"/>
  <c r="H44" i="23"/>
  <c r="J44" i="23" s="1"/>
  <c r="I48" i="23"/>
  <c r="J48" i="23" s="1"/>
  <c r="H45" i="23"/>
  <c r="J45" i="23" s="1"/>
  <c r="H46" i="23"/>
  <c r="J46" i="23" s="1"/>
  <c r="I43" i="23"/>
  <c r="J43" i="23" s="1"/>
  <c r="H40" i="23"/>
  <c r="J40" i="23" s="1"/>
  <c r="I42" i="23"/>
  <c r="J42" i="23" s="1"/>
  <c r="H39" i="23"/>
  <c r="J39" i="23" s="1"/>
  <c r="H38" i="23"/>
  <c r="J38" i="23" s="1"/>
  <c r="H41" i="23"/>
  <c r="J41" i="23" s="1"/>
  <c r="H37" i="23"/>
  <c r="J37" i="23" s="1"/>
  <c r="H36" i="23"/>
  <c r="J36" i="23" s="1"/>
  <c r="H35" i="23"/>
  <c r="J35" i="23" s="1"/>
  <c r="H34" i="23"/>
  <c r="J34" i="23" s="1"/>
  <c r="H32" i="23"/>
  <c r="J32" i="23" s="1"/>
  <c r="H33" i="23"/>
  <c r="J33" i="23" s="1"/>
  <c r="H31" i="23"/>
  <c r="J31" i="23" s="1"/>
  <c r="H30" i="23"/>
  <c r="J30" i="23" s="1"/>
  <c r="H29" i="23"/>
  <c r="J29" i="23" s="1"/>
  <c r="I28" i="23"/>
  <c r="J28" i="23" s="1"/>
  <c r="N64" i="32" l="1"/>
  <c r="N61" i="32"/>
  <c r="X63" i="32"/>
  <c r="O63" i="32" s="1"/>
  <c r="X64" i="32"/>
  <c r="O64" i="32" s="1"/>
  <c r="N50" i="32"/>
  <c r="Y54" i="32"/>
  <c r="N53" i="32"/>
  <c r="Y53" i="32"/>
  <c r="X41" i="32"/>
  <c r="O41" i="32" s="1"/>
  <c r="N54" i="32"/>
  <c r="X43" i="32"/>
  <c r="O43" i="32" s="1"/>
  <c r="Y51" i="32"/>
  <c r="Y45" i="32"/>
  <c r="X44" i="32"/>
  <c r="O44" i="32" s="1"/>
  <c r="X81" i="32"/>
  <c r="O81" i="32" s="1"/>
  <c r="Y30" i="32"/>
  <c r="X80" i="32"/>
  <c r="O80" i="32" s="1"/>
  <c r="Y44" i="32"/>
  <c r="X88" i="32"/>
  <c r="O88" i="32" s="1"/>
  <c r="Y31" i="32"/>
  <c r="N30" i="32"/>
  <c r="N82" i="32"/>
  <c r="N47" i="32"/>
  <c r="N36" i="32"/>
  <c r="Y43" i="32"/>
  <c r="Y85" i="32"/>
  <c r="X68" i="32"/>
  <c r="O68" i="32" s="1"/>
  <c r="Y81" i="32"/>
  <c r="X58" i="32"/>
  <c r="O58" i="32" s="1"/>
  <c r="X85" i="32"/>
  <c r="O85" i="32" s="1"/>
  <c r="N33" i="32"/>
  <c r="N63" i="32"/>
  <c r="X86" i="32"/>
  <c r="O86" i="32" s="1"/>
  <c r="X87" i="32"/>
  <c r="O87" i="32" s="1"/>
  <c r="N32" i="32"/>
  <c r="N51" i="32"/>
  <c r="N90" i="32"/>
  <c r="N46" i="32"/>
  <c r="X89" i="32"/>
  <c r="O89" i="32" s="1"/>
  <c r="Y67" i="32"/>
  <c r="Y35" i="32"/>
  <c r="X82" i="32"/>
  <c r="O82" i="32" s="1"/>
  <c r="X84" i="32"/>
  <c r="O84" i="32" s="1"/>
  <c r="Y87" i="32"/>
  <c r="Y84" i="32"/>
  <c r="X33" i="32"/>
  <c r="O33" i="32" s="1"/>
  <c r="N69" i="32"/>
  <c r="N60" i="32"/>
  <c r="X51" i="32"/>
  <c r="O51" i="32" s="1"/>
  <c r="X46" i="32"/>
  <c r="O46" i="32" s="1"/>
  <c r="X66" i="32"/>
  <c r="O66" i="32" s="1"/>
  <c r="Y58" i="32"/>
  <c r="X45" i="32"/>
  <c r="O45" i="32" s="1"/>
  <c r="X83" i="32"/>
  <c r="O83" i="32" s="1"/>
  <c r="Y49" i="32"/>
  <c r="Y42" i="32"/>
  <c r="Y36" i="32"/>
  <c r="X50" i="32"/>
  <c r="O50" i="32" s="1"/>
  <c r="Y56" i="32"/>
  <c r="Y71" i="32"/>
  <c r="Y60" i="32"/>
  <c r="N35" i="32"/>
  <c r="N28" i="32"/>
  <c r="X70" i="32"/>
  <c r="O70" i="32" s="1"/>
  <c r="X71" i="32"/>
  <c r="O71" i="32" s="1"/>
  <c r="X29" i="32"/>
  <c r="O29" i="32" s="1"/>
  <c r="N68" i="32"/>
  <c r="N45" i="32"/>
  <c r="Y86" i="32"/>
  <c r="Y73" i="32"/>
  <c r="X34" i="32"/>
  <c r="O34" i="32" s="1"/>
  <c r="X28" i="32"/>
  <c r="O28" i="32" s="1"/>
  <c r="X57" i="32"/>
  <c r="O57" i="32" s="1"/>
  <c r="Y72" i="32"/>
  <c r="X48" i="32"/>
  <c r="O48" i="32" s="1"/>
  <c r="Y41" i="32"/>
  <c r="N72" i="32"/>
  <c r="Y32" i="32"/>
  <c r="Y33" i="32"/>
  <c r="X47" i="32"/>
  <c r="O47" i="32" s="1"/>
  <c r="Y90" i="32"/>
  <c r="Y47" i="32"/>
  <c r="Y37" i="32"/>
  <c r="Y88" i="32"/>
  <c r="Y89" i="32"/>
  <c r="Y82" i="32"/>
  <c r="Y62" i="32"/>
  <c r="Y83" i="32"/>
  <c r="N37" i="32"/>
  <c r="N43" i="32"/>
  <c r="Y34" i="32"/>
  <c r="N40" i="32"/>
  <c r="Y61" i="32"/>
  <c r="Y68" i="32"/>
  <c r="Y69" i="32"/>
  <c r="Y39" i="32"/>
  <c r="Y40" i="32"/>
  <c r="T5" i="32"/>
  <c r="T6" i="32" s="1"/>
  <c r="X4" i="32"/>
  <c r="O4" i="32" s="1"/>
  <c r="N34" i="32"/>
  <c r="Y70" i="32"/>
  <c r="N48" i="32"/>
  <c r="R35" i="23"/>
  <c r="S35" i="23" s="1"/>
  <c r="W35" i="23"/>
  <c r="V35" i="23"/>
  <c r="R43" i="23"/>
  <c r="S43" i="23" s="1"/>
  <c r="V43" i="23"/>
  <c r="W43" i="23"/>
  <c r="R51" i="23"/>
  <c r="S51" i="23" s="1"/>
  <c r="V51" i="23"/>
  <c r="W51" i="23"/>
  <c r="R67" i="23"/>
  <c r="S67" i="23" s="1"/>
  <c r="V67" i="23"/>
  <c r="W67" i="23"/>
  <c r="R83" i="23"/>
  <c r="S83" i="23" s="1"/>
  <c r="V83" i="23"/>
  <c r="W83" i="23"/>
  <c r="R60" i="23"/>
  <c r="S60" i="23" s="1"/>
  <c r="V60" i="23"/>
  <c r="W60" i="23"/>
  <c r="R76" i="23"/>
  <c r="S76" i="23" s="1"/>
  <c r="V76" i="23"/>
  <c r="W76" i="23"/>
  <c r="R28" i="23"/>
  <c r="S28" i="23" s="1"/>
  <c r="W28" i="23"/>
  <c r="V28" i="23"/>
  <c r="R36" i="23"/>
  <c r="S36" i="23" s="1"/>
  <c r="V36" i="23"/>
  <c r="W36" i="23"/>
  <c r="V46" i="23"/>
  <c r="W46" i="23"/>
  <c r="R46" i="23"/>
  <c r="S46" i="23" s="1"/>
  <c r="V53" i="23"/>
  <c r="W53" i="23"/>
  <c r="R53" i="23"/>
  <c r="S53" i="23" s="1"/>
  <c r="V69" i="23"/>
  <c r="W69" i="23"/>
  <c r="R69" i="23"/>
  <c r="S69" i="23" s="1"/>
  <c r="V85" i="23"/>
  <c r="W85" i="23"/>
  <c r="R85" i="23"/>
  <c r="S85" i="23" s="1"/>
  <c r="V62" i="23"/>
  <c r="W62" i="23"/>
  <c r="R62" i="23"/>
  <c r="S62" i="23" s="1"/>
  <c r="V78" i="23"/>
  <c r="W78" i="23"/>
  <c r="R78" i="23"/>
  <c r="S78" i="23" s="1"/>
  <c r="V37" i="23"/>
  <c r="W37" i="23"/>
  <c r="R37" i="23"/>
  <c r="S37" i="23" s="1"/>
  <c r="R87" i="23"/>
  <c r="S87" i="23" s="1"/>
  <c r="V87" i="23"/>
  <c r="W87" i="23"/>
  <c r="V41" i="23"/>
  <c r="W41" i="23"/>
  <c r="R41" i="23"/>
  <c r="S41" i="23" s="1"/>
  <c r="V82" i="23"/>
  <c r="W82" i="23"/>
  <c r="R82" i="23"/>
  <c r="S82" i="23" s="1"/>
  <c r="R31" i="23"/>
  <c r="S31" i="23" s="1"/>
  <c r="V31" i="23"/>
  <c r="W31" i="23"/>
  <c r="V38" i="23"/>
  <c r="W38" i="23"/>
  <c r="R38" i="23"/>
  <c r="S38" i="23" s="1"/>
  <c r="R44" i="23"/>
  <c r="S44" i="23" s="1"/>
  <c r="V44" i="23"/>
  <c r="W44" i="23"/>
  <c r="R59" i="23"/>
  <c r="S59" i="23" s="1"/>
  <c r="V59" i="23"/>
  <c r="W59" i="23"/>
  <c r="R75" i="23"/>
  <c r="S75" i="23" s="1"/>
  <c r="V75" i="23"/>
  <c r="W75" i="23"/>
  <c r="R52" i="23"/>
  <c r="S52" i="23" s="1"/>
  <c r="W52" i="23"/>
  <c r="V52" i="23"/>
  <c r="R68" i="23"/>
  <c r="S68" i="23" s="1"/>
  <c r="V68" i="23"/>
  <c r="W68" i="23"/>
  <c r="R84" i="23"/>
  <c r="S84" i="23" s="1"/>
  <c r="W84" i="23"/>
  <c r="V84" i="23"/>
  <c r="R71" i="23"/>
  <c r="S71" i="23" s="1"/>
  <c r="V71" i="23"/>
  <c r="W71" i="23"/>
  <c r="V30" i="23"/>
  <c r="W30" i="23"/>
  <c r="R30" i="23"/>
  <c r="S30" i="23" s="1"/>
  <c r="V73" i="23"/>
  <c r="W73" i="23"/>
  <c r="R73" i="23"/>
  <c r="S73" i="23" s="1"/>
  <c r="V33" i="23"/>
  <c r="W33" i="23"/>
  <c r="R33" i="23"/>
  <c r="S33" i="23" s="1"/>
  <c r="R39" i="23"/>
  <c r="S39" i="23" s="1"/>
  <c r="V39" i="23"/>
  <c r="W39" i="23"/>
  <c r="R47" i="23"/>
  <c r="S47" i="23" s="1"/>
  <c r="V47" i="23"/>
  <c r="W47" i="23"/>
  <c r="V61" i="23"/>
  <c r="W61" i="23"/>
  <c r="R61" i="23"/>
  <c r="S61" i="23" s="1"/>
  <c r="V77" i="23"/>
  <c r="W77" i="23"/>
  <c r="R77" i="23"/>
  <c r="S77" i="23" s="1"/>
  <c r="V54" i="23"/>
  <c r="W54" i="23"/>
  <c r="R54" i="23"/>
  <c r="S54" i="23" s="1"/>
  <c r="V70" i="23"/>
  <c r="W70" i="23"/>
  <c r="R70" i="23"/>
  <c r="S70" i="23" s="1"/>
  <c r="V86" i="23"/>
  <c r="W86" i="23"/>
  <c r="R86" i="23"/>
  <c r="S86" i="23" s="1"/>
  <c r="V29" i="23"/>
  <c r="W29" i="23"/>
  <c r="R29" i="23"/>
  <c r="S29" i="23" s="1"/>
  <c r="R55" i="23"/>
  <c r="S55" i="23" s="1"/>
  <c r="V55" i="23"/>
  <c r="W55" i="23"/>
  <c r="R80" i="23"/>
  <c r="S80" i="23" s="1"/>
  <c r="V80" i="23"/>
  <c r="W80" i="23"/>
  <c r="V57" i="23"/>
  <c r="W57" i="23"/>
  <c r="R57" i="23"/>
  <c r="S57" i="23" s="1"/>
  <c r="V66" i="23"/>
  <c r="W66" i="23"/>
  <c r="R66" i="23"/>
  <c r="S66" i="23" s="1"/>
  <c r="R32" i="23"/>
  <c r="S32" i="23" s="1"/>
  <c r="V32" i="23"/>
  <c r="W32" i="23"/>
  <c r="V42" i="23"/>
  <c r="W42" i="23"/>
  <c r="R42" i="23"/>
  <c r="S42" i="23" s="1"/>
  <c r="V49" i="23"/>
  <c r="W49" i="23"/>
  <c r="R49" i="23"/>
  <c r="S49" i="23" s="1"/>
  <c r="R63" i="23"/>
  <c r="S63" i="23" s="1"/>
  <c r="V63" i="23"/>
  <c r="W63" i="23"/>
  <c r="R79" i="23"/>
  <c r="S79" i="23" s="1"/>
  <c r="V79" i="23"/>
  <c r="W79" i="23"/>
  <c r="R56" i="23"/>
  <c r="S56" i="23" s="1"/>
  <c r="V56" i="23"/>
  <c r="W56" i="23"/>
  <c r="R72" i="23"/>
  <c r="S72" i="23" s="1"/>
  <c r="V72" i="23"/>
  <c r="W72" i="23"/>
  <c r="R88" i="23"/>
  <c r="S88" i="23" s="1"/>
  <c r="V88" i="23"/>
  <c r="W88" i="23"/>
  <c r="V45" i="23"/>
  <c r="W45" i="23"/>
  <c r="R45" i="23"/>
  <c r="S45" i="23" s="1"/>
  <c r="R64" i="23"/>
  <c r="S64" i="23" s="1"/>
  <c r="V64" i="23"/>
  <c r="W64" i="23"/>
  <c r="R48" i="23"/>
  <c r="S48" i="23" s="1"/>
  <c r="V48" i="23"/>
  <c r="W48" i="23"/>
  <c r="V89" i="23"/>
  <c r="W89" i="23"/>
  <c r="R89" i="23"/>
  <c r="S89" i="23" s="1"/>
  <c r="V34" i="23"/>
  <c r="W34" i="23"/>
  <c r="R34" i="23"/>
  <c r="S34" i="23" s="1"/>
  <c r="R40" i="23"/>
  <c r="S40" i="23" s="1"/>
  <c r="V40" i="23"/>
  <c r="W40" i="23"/>
  <c r="V50" i="23"/>
  <c r="W50" i="23"/>
  <c r="R50" i="23"/>
  <c r="S50" i="23" s="1"/>
  <c r="V65" i="23"/>
  <c r="W65" i="23"/>
  <c r="R65" i="23"/>
  <c r="S65" i="23" s="1"/>
  <c r="V81" i="23"/>
  <c r="W81" i="23"/>
  <c r="R81" i="23"/>
  <c r="S81" i="23" s="1"/>
  <c r="V58" i="23"/>
  <c r="W58" i="23"/>
  <c r="R58" i="23"/>
  <c r="S58" i="23" s="1"/>
  <c r="V74" i="23"/>
  <c r="W74" i="23"/>
  <c r="R74" i="23"/>
  <c r="S74" i="23" s="1"/>
  <c r="V90" i="23"/>
  <c r="W90" i="23"/>
  <c r="R90" i="23"/>
  <c r="S90" i="23" s="1"/>
  <c r="D11" i="12"/>
  <c r="D123" i="23"/>
  <c r="C123" i="23"/>
  <c r="E122" i="23"/>
  <c r="E121" i="23"/>
  <c r="E120" i="23"/>
  <c r="E119" i="23"/>
  <c r="D118" i="23"/>
  <c r="C118" i="23"/>
  <c r="E117" i="23"/>
  <c r="E116" i="23"/>
  <c r="E115" i="23"/>
  <c r="E114" i="23"/>
  <c r="D113" i="23"/>
  <c r="C113" i="23"/>
  <c r="E112" i="23"/>
  <c r="E111" i="23"/>
  <c r="E110" i="23"/>
  <c r="E109" i="23"/>
  <c r="D108" i="23"/>
  <c r="C108" i="23"/>
  <c r="E107" i="23"/>
  <c r="E106" i="23"/>
  <c r="E105" i="23"/>
  <c r="E104" i="23"/>
  <c r="G5" i="23"/>
  <c r="G4" i="23"/>
  <c r="D103" i="23"/>
  <c r="C103" i="23"/>
  <c r="E102" i="23"/>
  <c r="E101" i="23"/>
  <c r="E100" i="23"/>
  <c r="E99" i="23"/>
  <c r="D98" i="23"/>
  <c r="C98" i="23"/>
  <c r="E98" i="23" s="1"/>
  <c r="E97" i="23"/>
  <c r="E96" i="23"/>
  <c r="E95" i="23"/>
  <c r="E94" i="23"/>
  <c r="D93" i="23"/>
  <c r="C93" i="23"/>
  <c r="E93" i="23" s="1"/>
  <c r="E92" i="23"/>
  <c r="E91" i="23"/>
  <c r="E90" i="23"/>
  <c r="E89" i="23"/>
  <c r="U5" i="32" l="1"/>
  <c r="U6" i="32"/>
  <c r="T7" i="32"/>
  <c r="Y87" i="23"/>
  <c r="Y78" i="23"/>
  <c r="Y83" i="23"/>
  <c r="X80" i="23"/>
  <c r="O80" i="23" s="1"/>
  <c r="X53" i="23"/>
  <c r="O53" i="23" s="1"/>
  <c r="X63" i="23"/>
  <c r="O63" i="23" s="1"/>
  <c r="Y71" i="23"/>
  <c r="Y29" i="23"/>
  <c r="X39" i="23"/>
  <c r="O39" i="23" s="1"/>
  <c r="Y47" i="23"/>
  <c r="X73" i="23"/>
  <c r="O73" i="23" s="1"/>
  <c r="Y64" i="23"/>
  <c r="Y76" i="23"/>
  <c r="Y33" i="23"/>
  <c r="X76" i="23"/>
  <c r="O76" i="23" s="1"/>
  <c r="X44" i="23"/>
  <c r="O44" i="23" s="1"/>
  <c r="Y54" i="23"/>
  <c r="X78" i="23"/>
  <c r="O78" i="23" s="1"/>
  <c r="X55" i="23"/>
  <c r="O55" i="23" s="1"/>
  <c r="Y57" i="23"/>
  <c r="Y69" i="23"/>
  <c r="Y37" i="23"/>
  <c r="X36" i="23"/>
  <c r="O36" i="23" s="1"/>
  <c r="X71" i="23"/>
  <c r="O71" i="23" s="1"/>
  <c r="Y62" i="23"/>
  <c r="Y56" i="23"/>
  <c r="Y60" i="23"/>
  <c r="X47" i="23"/>
  <c r="O47" i="23" s="1"/>
  <c r="X33" i="23"/>
  <c r="O33" i="23" s="1"/>
  <c r="Y41" i="23"/>
  <c r="Y67" i="23"/>
  <c r="Y84" i="23"/>
  <c r="Y81" i="23"/>
  <c r="X29" i="23"/>
  <c r="O29" i="23" s="1"/>
  <c r="X67" i="23"/>
  <c r="O67" i="23" s="1"/>
  <c r="X79" i="23"/>
  <c r="O79" i="23" s="1"/>
  <c r="Y51" i="23"/>
  <c r="X86" i="23"/>
  <c r="O86" i="23" s="1"/>
  <c r="X68" i="23"/>
  <c r="O68" i="23" s="1"/>
  <c r="Y34" i="23"/>
  <c r="X43" i="23"/>
  <c r="O43" i="23" s="1"/>
  <c r="Y61" i="23"/>
  <c r="Y85" i="23"/>
  <c r="X87" i="23"/>
  <c r="O87" i="23" s="1"/>
  <c r="X48" i="23"/>
  <c r="O48" i="23" s="1"/>
  <c r="Y65" i="23"/>
  <c r="X85" i="23"/>
  <c r="O85" i="23" s="1"/>
  <c r="Y38" i="23"/>
  <c r="X72" i="23"/>
  <c r="O72" i="23" s="1"/>
  <c r="Y74" i="23"/>
  <c r="X61" i="23"/>
  <c r="O61" i="23" s="1"/>
  <c r="Y52" i="23"/>
  <c r="X50" i="23"/>
  <c r="O50" i="23" s="1"/>
  <c r="X64" i="23"/>
  <c r="O64" i="23" s="1"/>
  <c r="Y63" i="23"/>
  <c r="X65" i="23"/>
  <c r="O65" i="23" s="1"/>
  <c r="X54" i="23"/>
  <c r="O54" i="23" s="1"/>
  <c r="X38" i="23"/>
  <c r="O38" i="23" s="1"/>
  <c r="X74" i="23"/>
  <c r="O74" i="23" s="1"/>
  <c r="X81" i="23"/>
  <c r="O81" i="23" s="1"/>
  <c r="Y36" i="23"/>
  <c r="X52" i="23"/>
  <c r="O52" i="23" s="1"/>
  <c r="Y82" i="23"/>
  <c r="X82" i="23"/>
  <c r="O82" i="23" s="1"/>
  <c r="Y42" i="23"/>
  <c r="X57" i="23"/>
  <c r="O57" i="23" s="1"/>
  <c r="X41" i="23"/>
  <c r="O41" i="23" s="1"/>
  <c r="X69" i="23"/>
  <c r="O69" i="23" s="1"/>
  <c r="Y58" i="23"/>
  <c r="X37" i="23"/>
  <c r="O37" i="23" s="1"/>
  <c r="Y40" i="23"/>
  <c r="X84" i="23"/>
  <c r="O84" i="23" s="1"/>
  <c r="Y45" i="23"/>
  <c r="Y75" i="23"/>
  <c r="X42" i="23"/>
  <c r="O42" i="23" s="1"/>
  <c r="Y89" i="23"/>
  <c r="Y90" i="23"/>
  <c r="X49" i="23"/>
  <c r="O49" i="23" s="1"/>
  <c r="Y88" i="23"/>
  <c r="X62" i="23"/>
  <c r="O62" i="23" s="1"/>
  <c r="Y31" i="23"/>
  <c r="X56" i="23"/>
  <c r="O56" i="23" s="1"/>
  <c r="X60" i="23"/>
  <c r="O60" i="23" s="1"/>
  <c r="Y32" i="23"/>
  <c r="Y70" i="23"/>
  <c r="X58" i="23"/>
  <c r="O58" i="23" s="1"/>
  <c r="Y30" i="23"/>
  <c r="X40" i="23"/>
  <c r="O40" i="23" s="1"/>
  <c r="Y77" i="23"/>
  <c r="X45" i="23"/>
  <c r="O45" i="23" s="1"/>
  <c r="X75" i="23"/>
  <c r="O75" i="23" s="1"/>
  <c r="Y66" i="23"/>
  <c r="Y49" i="23"/>
  <c r="X89" i="23"/>
  <c r="O89" i="23" s="1"/>
  <c r="X90" i="23"/>
  <c r="O90" i="23" s="1"/>
  <c r="Y80" i="23"/>
  <c r="Y39" i="23"/>
  <c r="X88" i="23"/>
  <c r="O88" i="23" s="1"/>
  <c r="Y44" i="23"/>
  <c r="Y55" i="23"/>
  <c r="X31" i="23"/>
  <c r="O31" i="23" s="1"/>
  <c r="Y79" i="23"/>
  <c r="Y53" i="23"/>
  <c r="Y46" i="23"/>
  <c r="X32" i="23"/>
  <c r="O32" i="23" s="1"/>
  <c r="X70" i="23"/>
  <c r="O70" i="23" s="1"/>
  <c r="X51" i="23"/>
  <c r="O51" i="23" s="1"/>
  <c r="X30" i="23"/>
  <c r="O30" i="23" s="1"/>
  <c r="Y86" i="23"/>
  <c r="X77" i="23"/>
  <c r="O77" i="23" s="1"/>
  <c r="Y68" i="23"/>
  <c r="Y35" i="23"/>
  <c r="X66" i="23"/>
  <c r="O66" i="23" s="1"/>
  <c r="X34" i="23"/>
  <c r="O34" i="23" s="1"/>
  <c r="X46" i="23"/>
  <c r="O46" i="23" s="1"/>
  <c r="Y43" i="23"/>
  <c r="X35" i="23"/>
  <c r="O35" i="23" s="1"/>
  <c r="Y59" i="23"/>
  <c r="Y73" i="23"/>
  <c r="Y48" i="23"/>
  <c r="Y72" i="23"/>
  <c r="X83" i="23"/>
  <c r="O83" i="23" s="1"/>
  <c r="X59" i="23"/>
  <c r="O59" i="23" s="1"/>
  <c r="Y50" i="23"/>
  <c r="E123" i="23"/>
  <c r="E118" i="23"/>
  <c r="E113" i="23"/>
  <c r="E108" i="23"/>
  <c r="E103" i="23"/>
  <c r="T8" i="32" l="1"/>
  <c r="U7" i="32"/>
  <c r="D88" i="23"/>
  <c r="C88" i="23"/>
  <c r="E87" i="23"/>
  <c r="E86" i="23"/>
  <c r="E85" i="23"/>
  <c r="E84" i="23"/>
  <c r="D83" i="23"/>
  <c r="C83" i="23"/>
  <c r="E82" i="23"/>
  <c r="E81" i="23"/>
  <c r="E80" i="23"/>
  <c r="E79" i="23"/>
  <c r="D78" i="23"/>
  <c r="C78" i="23"/>
  <c r="E78" i="23" s="1"/>
  <c r="E77" i="23"/>
  <c r="E76" i="23"/>
  <c r="E75" i="23"/>
  <c r="E74" i="23"/>
  <c r="D73" i="23"/>
  <c r="C73" i="23"/>
  <c r="E73" i="23" s="1"/>
  <c r="E72" i="23"/>
  <c r="E71" i="23"/>
  <c r="E70" i="23"/>
  <c r="E69" i="23"/>
  <c r="D68" i="23"/>
  <c r="C68" i="23"/>
  <c r="E68" i="23" s="1"/>
  <c r="E67" i="23"/>
  <c r="E66" i="23"/>
  <c r="E65" i="23"/>
  <c r="E64" i="23"/>
  <c r="G6" i="23"/>
  <c r="G7" i="23"/>
  <c r="G8" i="23"/>
  <c r="G9" i="23"/>
  <c r="G10" i="23"/>
  <c r="G11" i="23"/>
  <c r="G12" i="23"/>
  <c r="G13" i="23"/>
  <c r="G14" i="23"/>
  <c r="G15" i="23"/>
  <c r="G16" i="23"/>
  <c r="G17" i="23"/>
  <c r="G18" i="23"/>
  <c r="G19" i="23"/>
  <c r="G20" i="23"/>
  <c r="G21" i="23"/>
  <c r="G22" i="23"/>
  <c r="G23" i="23"/>
  <c r="G24" i="23"/>
  <c r="G25" i="23"/>
  <c r="G26" i="23"/>
  <c r="G27" i="23"/>
  <c r="D4" i="12"/>
  <c r="E4" i="12"/>
  <c r="U8" i="32" l="1"/>
  <c r="T9" i="32"/>
  <c r="E83" i="23"/>
  <c r="E88" i="23"/>
  <c r="H23" i="23"/>
  <c r="I23" i="23"/>
  <c r="H7" i="23"/>
  <c r="I7" i="23"/>
  <c r="H26" i="23"/>
  <c r="I26" i="23"/>
  <c r="H22" i="23"/>
  <c r="I22" i="23"/>
  <c r="H18" i="23"/>
  <c r="I18" i="23"/>
  <c r="H14" i="23"/>
  <c r="I14" i="23"/>
  <c r="H10" i="23"/>
  <c r="I10" i="23"/>
  <c r="H6" i="23"/>
  <c r="I6" i="23"/>
  <c r="H27" i="23"/>
  <c r="I27" i="23"/>
  <c r="H15" i="23"/>
  <c r="I15" i="23"/>
  <c r="H25" i="23"/>
  <c r="I25" i="23"/>
  <c r="H21" i="23"/>
  <c r="I21" i="23"/>
  <c r="H17" i="23"/>
  <c r="I17" i="23"/>
  <c r="H13" i="23"/>
  <c r="I13" i="23"/>
  <c r="H9" i="23"/>
  <c r="I9" i="23"/>
  <c r="H19" i="23"/>
  <c r="I19" i="23"/>
  <c r="H11" i="23"/>
  <c r="I11" i="23"/>
  <c r="H24" i="23"/>
  <c r="I24" i="23"/>
  <c r="H20" i="23"/>
  <c r="I20" i="23"/>
  <c r="H16" i="23"/>
  <c r="I16" i="23"/>
  <c r="H12" i="23"/>
  <c r="I12" i="23"/>
  <c r="H8" i="23"/>
  <c r="I8" i="23"/>
  <c r="C53" i="4"/>
  <c r="O53" i="4" s="1"/>
  <c r="K53" i="4"/>
  <c r="L53" i="4" s="1"/>
  <c r="P53" i="4"/>
  <c r="C54" i="4"/>
  <c r="K54" i="4" s="1"/>
  <c r="L54" i="4" s="1"/>
  <c r="C55" i="4"/>
  <c r="O55" i="4" s="1"/>
  <c r="C56" i="4"/>
  <c r="C57" i="4"/>
  <c r="K57" i="4" s="1"/>
  <c r="L57" i="4" s="1"/>
  <c r="P57" i="4"/>
  <c r="C58" i="4"/>
  <c r="O58" i="4"/>
  <c r="C59" i="4"/>
  <c r="O59" i="4" s="1"/>
  <c r="C60" i="4"/>
  <c r="C61" i="4"/>
  <c r="O61" i="4" s="1"/>
  <c r="K61" i="4"/>
  <c r="L61" i="4" s="1"/>
  <c r="P61" i="4"/>
  <c r="C62" i="4"/>
  <c r="K62" i="4" s="1"/>
  <c r="L62" i="4" s="1"/>
  <c r="P62" i="4"/>
  <c r="C63" i="4"/>
  <c r="O63" i="4" s="1"/>
  <c r="C64" i="4"/>
  <c r="C65" i="4"/>
  <c r="P65" i="4"/>
  <c r="C66" i="4"/>
  <c r="K66" i="4"/>
  <c r="L66" i="4" s="1"/>
  <c r="O66" i="4"/>
  <c r="P66" i="4"/>
  <c r="C67" i="4"/>
  <c r="O67" i="4" s="1"/>
  <c r="C68" i="4"/>
  <c r="C69" i="4"/>
  <c r="K69" i="4" s="1"/>
  <c r="L69" i="4" s="1"/>
  <c r="P69" i="4"/>
  <c r="C70" i="4"/>
  <c r="P70" i="4"/>
  <c r="C71" i="4"/>
  <c r="O71" i="4" s="1"/>
  <c r="C72" i="4"/>
  <c r="C73" i="4"/>
  <c r="K73" i="4"/>
  <c r="L73" i="4" s="1"/>
  <c r="O73" i="4"/>
  <c r="P73" i="4"/>
  <c r="C74" i="4"/>
  <c r="K74" i="4" s="1"/>
  <c r="L74" i="4" s="1"/>
  <c r="O74" i="4"/>
  <c r="P74" i="4"/>
  <c r="C75" i="4"/>
  <c r="O75" i="4" s="1"/>
  <c r="C76" i="4"/>
  <c r="C77" i="4"/>
  <c r="P77" i="4"/>
  <c r="C78" i="4"/>
  <c r="K78" i="4"/>
  <c r="L78" i="4" s="1"/>
  <c r="O78" i="4"/>
  <c r="P78" i="4"/>
  <c r="C79" i="4"/>
  <c r="C80" i="4"/>
  <c r="O80" i="4" s="1"/>
  <c r="C81" i="4"/>
  <c r="O81" i="4" s="1"/>
  <c r="C82" i="4"/>
  <c r="O82" i="4" s="1"/>
  <c r="C83" i="4"/>
  <c r="O83" i="4" s="1"/>
  <c r="K83" i="4"/>
  <c r="L83" i="4" s="1"/>
  <c r="C84" i="4"/>
  <c r="O84" i="4" s="1"/>
  <c r="K84" i="4"/>
  <c r="L84" i="4" s="1"/>
  <c r="P84" i="4"/>
  <c r="C85" i="4"/>
  <c r="O85" i="4" s="1"/>
  <c r="C86" i="4"/>
  <c r="O86" i="4" s="1"/>
  <c r="C87" i="4"/>
  <c r="O87" i="4" s="1"/>
  <c r="C88" i="4"/>
  <c r="K88" i="4" s="1"/>
  <c r="L88" i="4" s="1"/>
  <c r="C89" i="4"/>
  <c r="O89" i="4" s="1"/>
  <c r="C90" i="4"/>
  <c r="O90" i="4" s="1"/>
  <c r="C91" i="4"/>
  <c r="C53" i="2"/>
  <c r="P53" i="2" s="1"/>
  <c r="K53" i="2"/>
  <c r="L53" i="2" s="1"/>
  <c r="O53" i="2"/>
  <c r="C54" i="2"/>
  <c r="P54" i="2" s="1"/>
  <c r="K54" i="2"/>
  <c r="L54" i="2" s="1"/>
  <c r="O54" i="2"/>
  <c r="C55" i="2"/>
  <c r="P55" i="2" s="1"/>
  <c r="K55" i="2"/>
  <c r="L55" i="2" s="1"/>
  <c r="O55" i="2"/>
  <c r="C56" i="2"/>
  <c r="P56" i="2" s="1"/>
  <c r="K56" i="2"/>
  <c r="L56" i="2" s="1"/>
  <c r="O56" i="2"/>
  <c r="C57" i="2"/>
  <c r="P57" i="2" s="1"/>
  <c r="K57" i="2"/>
  <c r="L57" i="2" s="1"/>
  <c r="O57" i="2"/>
  <c r="C58" i="2"/>
  <c r="P58" i="2" s="1"/>
  <c r="K58" i="2"/>
  <c r="L58" i="2" s="1"/>
  <c r="O58" i="2"/>
  <c r="C59" i="2"/>
  <c r="P59" i="2" s="1"/>
  <c r="K59" i="2"/>
  <c r="L59" i="2" s="1"/>
  <c r="O59" i="2"/>
  <c r="C60" i="2"/>
  <c r="P60" i="2" s="1"/>
  <c r="K60" i="2"/>
  <c r="L60" i="2" s="1"/>
  <c r="O60" i="2"/>
  <c r="C61" i="2"/>
  <c r="P61" i="2" s="1"/>
  <c r="K61" i="2"/>
  <c r="L61" i="2" s="1"/>
  <c r="O61" i="2"/>
  <c r="C62" i="2"/>
  <c r="P62" i="2" s="1"/>
  <c r="K62" i="2"/>
  <c r="L62" i="2" s="1"/>
  <c r="O62" i="2"/>
  <c r="C63" i="2"/>
  <c r="P63" i="2" s="1"/>
  <c r="K63" i="2"/>
  <c r="L63" i="2" s="1"/>
  <c r="O63" i="2"/>
  <c r="C64" i="2"/>
  <c r="P64" i="2" s="1"/>
  <c r="K64" i="2"/>
  <c r="L64" i="2" s="1"/>
  <c r="O64" i="2"/>
  <c r="C65" i="2"/>
  <c r="P65" i="2" s="1"/>
  <c r="K65" i="2"/>
  <c r="L65" i="2" s="1"/>
  <c r="O65" i="2"/>
  <c r="C66" i="2"/>
  <c r="P66" i="2" s="1"/>
  <c r="K66" i="2"/>
  <c r="L66" i="2" s="1"/>
  <c r="O66" i="2"/>
  <c r="C67" i="2"/>
  <c r="P67" i="2" s="1"/>
  <c r="K67" i="2"/>
  <c r="L67" i="2" s="1"/>
  <c r="O67" i="2"/>
  <c r="C68" i="2"/>
  <c r="P68" i="2" s="1"/>
  <c r="K68" i="2"/>
  <c r="L68" i="2" s="1"/>
  <c r="O68" i="2"/>
  <c r="C69" i="2"/>
  <c r="P69" i="2" s="1"/>
  <c r="K69" i="2"/>
  <c r="L69" i="2" s="1"/>
  <c r="O69" i="2"/>
  <c r="C70" i="2"/>
  <c r="P70" i="2" s="1"/>
  <c r="K70" i="2"/>
  <c r="L70" i="2" s="1"/>
  <c r="O70" i="2"/>
  <c r="C71" i="2"/>
  <c r="P71" i="2" s="1"/>
  <c r="K71" i="2"/>
  <c r="L71" i="2" s="1"/>
  <c r="O71" i="2"/>
  <c r="C72" i="2"/>
  <c r="P72" i="2" s="1"/>
  <c r="K72" i="2"/>
  <c r="L72" i="2" s="1"/>
  <c r="O72" i="2"/>
  <c r="C73" i="2"/>
  <c r="P73" i="2" s="1"/>
  <c r="K73" i="2"/>
  <c r="L73" i="2" s="1"/>
  <c r="O73" i="2"/>
  <c r="C74" i="2"/>
  <c r="P74" i="2" s="1"/>
  <c r="K74" i="2"/>
  <c r="L74" i="2" s="1"/>
  <c r="O74" i="2"/>
  <c r="C75" i="2"/>
  <c r="P75" i="2" s="1"/>
  <c r="K75" i="2"/>
  <c r="L75" i="2" s="1"/>
  <c r="O75" i="2"/>
  <c r="C76" i="2"/>
  <c r="P76" i="2" s="1"/>
  <c r="K76" i="2"/>
  <c r="L76" i="2" s="1"/>
  <c r="O76" i="2"/>
  <c r="C77" i="2"/>
  <c r="P77" i="2" s="1"/>
  <c r="K77" i="2"/>
  <c r="L77" i="2" s="1"/>
  <c r="O77" i="2"/>
  <c r="C78" i="2"/>
  <c r="P78" i="2" s="1"/>
  <c r="K78" i="2"/>
  <c r="L78" i="2" s="1"/>
  <c r="O78" i="2"/>
  <c r="C79" i="2"/>
  <c r="P79" i="2" s="1"/>
  <c r="K79" i="2"/>
  <c r="L79" i="2" s="1"/>
  <c r="O79" i="2"/>
  <c r="C80" i="2"/>
  <c r="P80" i="2" s="1"/>
  <c r="K80" i="2"/>
  <c r="L80" i="2" s="1"/>
  <c r="O80" i="2"/>
  <c r="C81" i="2"/>
  <c r="P81" i="2" s="1"/>
  <c r="K81" i="2"/>
  <c r="L81" i="2" s="1"/>
  <c r="O81" i="2"/>
  <c r="C82" i="2"/>
  <c r="P82" i="2" s="1"/>
  <c r="K82" i="2"/>
  <c r="L82" i="2" s="1"/>
  <c r="O82" i="2"/>
  <c r="C83" i="2"/>
  <c r="P83" i="2" s="1"/>
  <c r="K83" i="2"/>
  <c r="L83" i="2" s="1"/>
  <c r="O83" i="2"/>
  <c r="C84" i="2"/>
  <c r="P84" i="2" s="1"/>
  <c r="K84" i="2"/>
  <c r="L84" i="2" s="1"/>
  <c r="C85" i="2"/>
  <c r="P85" i="2" s="1"/>
  <c r="C86" i="2"/>
  <c r="P86" i="2" s="1"/>
  <c r="C87" i="2"/>
  <c r="P87" i="2" s="1"/>
  <c r="K87" i="2"/>
  <c r="L87" i="2" s="1"/>
  <c r="O87" i="2"/>
  <c r="C88" i="2"/>
  <c r="P88" i="2" s="1"/>
  <c r="C89" i="2"/>
  <c r="P89" i="2" s="1"/>
  <c r="C90" i="2"/>
  <c r="P90" i="2" s="1"/>
  <c r="C91" i="2"/>
  <c r="P91" i="2" s="1"/>
  <c r="E5" i="23"/>
  <c r="C59" i="24"/>
  <c r="K59" i="24"/>
  <c r="L59" i="24" s="1"/>
  <c r="P59" i="24"/>
  <c r="C60" i="24"/>
  <c r="C61" i="24"/>
  <c r="C62" i="24"/>
  <c r="C63" i="24"/>
  <c r="H63" i="24"/>
  <c r="K63" i="24"/>
  <c r="L63" i="24" s="1"/>
  <c r="O63" i="24"/>
  <c r="P63" i="24"/>
  <c r="C64" i="24"/>
  <c r="K64" i="24" s="1"/>
  <c r="L64" i="24" s="1"/>
  <c r="P64" i="24"/>
  <c r="C65" i="24"/>
  <c r="H65" i="24"/>
  <c r="K65" i="24"/>
  <c r="L65" i="24" s="1"/>
  <c r="O65" i="24"/>
  <c r="P65" i="24"/>
  <c r="C66" i="24"/>
  <c r="K66" i="24" s="1"/>
  <c r="L66" i="24" s="1"/>
  <c r="P66" i="24"/>
  <c r="C67" i="24"/>
  <c r="O67" i="24" s="1"/>
  <c r="H67" i="24"/>
  <c r="K67" i="24"/>
  <c r="L67" i="24" s="1"/>
  <c r="P67" i="24"/>
  <c r="C68" i="24"/>
  <c r="C69" i="24"/>
  <c r="K69" i="24"/>
  <c r="L69" i="24" s="1"/>
  <c r="C70" i="24"/>
  <c r="O70" i="24"/>
  <c r="C71" i="24"/>
  <c r="H71" i="24"/>
  <c r="K71" i="24"/>
  <c r="L71" i="24" s="1"/>
  <c r="O71" i="24"/>
  <c r="P71" i="24"/>
  <c r="C72" i="24"/>
  <c r="K72" i="24" s="1"/>
  <c r="L72" i="24" s="1"/>
  <c r="P72" i="24"/>
  <c r="C73" i="24"/>
  <c r="H73" i="24"/>
  <c r="K73" i="24"/>
  <c r="L73" i="24" s="1"/>
  <c r="O73" i="24"/>
  <c r="P73" i="24"/>
  <c r="C74" i="24"/>
  <c r="K74" i="24" s="1"/>
  <c r="L74" i="24" s="1"/>
  <c r="P74" i="24"/>
  <c r="C75" i="24"/>
  <c r="H75" i="24"/>
  <c r="K75" i="24"/>
  <c r="L75" i="24" s="1"/>
  <c r="O75" i="24"/>
  <c r="P75" i="24"/>
  <c r="C76" i="24"/>
  <c r="K76" i="24" s="1"/>
  <c r="L76" i="24" s="1"/>
  <c r="P76" i="24"/>
  <c r="C77" i="24"/>
  <c r="C78" i="24"/>
  <c r="C79" i="24"/>
  <c r="K79" i="24"/>
  <c r="L79" i="24" s="1"/>
  <c r="C80" i="24"/>
  <c r="P80" i="24"/>
  <c r="C81" i="24"/>
  <c r="C82" i="24"/>
  <c r="C83" i="24"/>
  <c r="K83" i="24"/>
  <c r="L83" i="24" s="1"/>
  <c r="C84" i="24"/>
  <c r="C85" i="24"/>
  <c r="H85" i="24"/>
  <c r="K85" i="24"/>
  <c r="L85" i="24" s="1"/>
  <c r="O85" i="24"/>
  <c r="P85" i="24"/>
  <c r="C86" i="24"/>
  <c r="H86" i="24" s="1"/>
  <c r="O86" i="24"/>
  <c r="P86" i="24"/>
  <c r="C87" i="24"/>
  <c r="H87" i="24"/>
  <c r="K87" i="24"/>
  <c r="L87" i="24" s="1"/>
  <c r="O87" i="24"/>
  <c r="P87" i="24"/>
  <c r="C88" i="24"/>
  <c r="H88" i="24" s="1"/>
  <c r="P88" i="24"/>
  <c r="C89" i="24"/>
  <c r="H89" i="24"/>
  <c r="K89" i="24"/>
  <c r="L89" i="24" s="1"/>
  <c r="O89" i="24"/>
  <c r="P89" i="24"/>
  <c r="C90" i="24"/>
  <c r="H90" i="24" s="1"/>
  <c r="P90" i="24"/>
  <c r="C91" i="24"/>
  <c r="O91" i="24" s="1"/>
  <c r="H91" i="24"/>
  <c r="K91" i="24"/>
  <c r="L91" i="24" s="1"/>
  <c r="P91" i="24"/>
  <c r="C92" i="24"/>
  <c r="C93" i="24"/>
  <c r="C94" i="24"/>
  <c r="O94" i="24"/>
  <c r="C95" i="24"/>
  <c r="O95" i="24" s="1"/>
  <c r="K95" i="24"/>
  <c r="L95" i="24" s="1"/>
  <c r="C96" i="24"/>
  <c r="C97" i="24"/>
  <c r="H97" i="24"/>
  <c r="K97" i="24"/>
  <c r="L97" i="24" s="1"/>
  <c r="O97" i="24"/>
  <c r="P97" i="24"/>
  <c r="C98" i="24"/>
  <c r="H98" i="24" s="1"/>
  <c r="P98" i="24"/>
  <c r="C99" i="24"/>
  <c r="P99" i="24" s="1"/>
  <c r="H99" i="24"/>
  <c r="K99" i="24"/>
  <c r="L99" i="24" s="1"/>
  <c r="O99" i="24"/>
  <c r="C100" i="24"/>
  <c r="H100" i="24" s="1"/>
  <c r="P100" i="24"/>
  <c r="C101" i="24"/>
  <c r="O101" i="24" s="1"/>
  <c r="H101" i="24"/>
  <c r="K101" i="24"/>
  <c r="L101" i="24" s="1"/>
  <c r="C102" i="24"/>
  <c r="C103" i="24"/>
  <c r="O103" i="24" s="1"/>
  <c r="K103" i="24"/>
  <c r="L103" i="24" s="1"/>
  <c r="C24" i="24"/>
  <c r="C25" i="24"/>
  <c r="C26" i="24"/>
  <c r="C27" i="24"/>
  <c r="P27" i="24" s="1"/>
  <c r="C28" i="24"/>
  <c r="O28" i="24" s="1"/>
  <c r="C29" i="24"/>
  <c r="P29" i="24" s="1"/>
  <c r="C30" i="24"/>
  <c r="P30" i="24" s="1"/>
  <c r="C31" i="24"/>
  <c r="O31" i="24" s="1"/>
  <c r="C32" i="24"/>
  <c r="P32" i="24" s="1"/>
  <c r="C33" i="24"/>
  <c r="C34" i="24"/>
  <c r="C35" i="24"/>
  <c r="C36" i="24"/>
  <c r="C37" i="24"/>
  <c r="C38" i="24"/>
  <c r="P38" i="24" s="1"/>
  <c r="C39" i="24"/>
  <c r="C40" i="24"/>
  <c r="C41" i="24"/>
  <c r="C42" i="24"/>
  <c r="C43" i="24"/>
  <c r="C44" i="24"/>
  <c r="C45" i="24"/>
  <c r="C46" i="24"/>
  <c r="P46" i="24" s="1"/>
  <c r="C47" i="24"/>
  <c r="O47" i="24" s="1"/>
  <c r="C48" i="24"/>
  <c r="P48" i="24" s="1"/>
  <c r="C49" i="24"/>
  <c r="O49" i="24" s="1"/>
  <c r="C50" i="24"/>
  <c r="C51" i="24"/>
  <c r="C52" i="24"/>
  <c r="C53" i="24"/>
  <c r="C54" i="24"/>
  <c r="P54" i="24" s="1"/>
  <c r="C55" i="24"/>
  <c r="C56" i="24"/>
  <c r="C57" i="24"/>
  <c r="C58" i="24"/>
  <c r="O58" i="24" s="1"/>
  <c r="E31" i="12"/>
  <c r="E43" i="12"/>
  <c r="E47"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D18" i="12"/>
  <c r="D19" i="12"/>
  <c r="D20" i="12"/>
  <c r="D21" i="12"/>
  <c r="D22" i="12"/>
  <c r="D23" i="12"/>
  <c r="D24" i="12"/>
  <c r="D25" i="12"/>
  <c r="D26" i="12"/>
  <c r="D27" i="12"/>
  <c r="D28" i="12"/>
  <c r="D29" i="12"/>
  <c r="D30" i="12"/>
  <c r="D31" i="12"/>
  <c r="D32" i="12"/>
  <c r="E32" i="12" s="1"/>
  <c r="D33" i="12"/>
  <c r="E33" i="12" s="1"/>
  <c r="D34" i="12"/>
  <c r="E34" i="12" s="1"/>
  <c r="D35" i="12"/>
  <c r="E35" i="12" s="1"/>
  <c r="D36" i="12"/>
  <c r="E36" i="12" s="1"/>
  <c r="D37" i="12"/>
  <c r="E37" i="12" s="1"/>
  <c r="D38" i="12"/>
  <c r="E38" i="12" s="1"/>
  <c r="D39" i="12"/>
  <c r="E39" i="12" s="1"/>
  <c r="D40" i="12"/>
  <c r="E40" i="12" s="1"/>
  <c r="D41" i="12"/>
  <c r="E41" i="12" s="1"/>
  <c r="D42" i="12"/>
  <c r="E42" i="12" s="1"/>
  <c r="D43" i="12"/>
  <c r="D44" i="12"/>
  <c r="E44" i="12" s="1"/>
  <c r="D45" i="12"/>
  <c r="E45" i="12" s="1"/>
  <c r="D46" i="12"/>
  <c r="E46" i="12" s="1"/>
  <c r="D47" i="12"/>
  <c r="D48" i="12"/>
  <c r="E48" i="12" s="1"/>
  <c r="D49" i="12"/>
  <c r="E49" i="12" s="1"/>
  <c r="D50" i="12"/>
  <c r="E50" i="12" s="1"/>
  <c r="D51" i="12"/>
  <c r="E51" i="12" s="1"/>
  <c r="D52" i="12"/>
  <c r="E52" i="12" s="1"/>
  <c r="D53" i="12"/>
  <c r="E53" i="12" s="1"/>
  <c r="D54" i="12"/>
  <c r="E54" i="12" s="1"/>
  <c r="D55" i="12"/>
  <c r="E55" i="12" s="1"/>
  <c r="D56" i="12"/>
  <c r="E56" i="12" s="1"/>
  <c r="D57" i="12"/>
  <c r="E57" i="12" s="1"/>
  <c r="D58" i="12"/>
  <c r="E58" i="12" s="1"/>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3" i="12"/>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U9" i="32" l="1"/>
  <c r="T10" i="32"/>
  <c r="R30" i="24"/>
  <c r="Q82" i="4"/>
  <c r="H82" i="4" s="1"/>
  <c r="Q67" i="4"/>
  <c r="H67" i="4" s="1"/>
  <c r="Q75" i="4"/>
  <c r="H75" i="4" s="1"/>
  <c r="Q79" i="2"/>
  <c r="H79" i="2" s="1"/>
  <c r="R76" i="2"/>
  <c r="Q71" i="2"/>
  <c r="H71" i="2" s="1"/>
  <c r="R68" i="2"/>
  <c r="Q63" i="2"/>
  <c r="H63" i="2" s="1"/>
  <c r="R60" i="2"/>
  <c r="Q55" i="2"/>
  <c r="H55" i="2" s="1"/>
  <c r="Q58" i="2"/>
  <c r="H58" i="2" s="1"/>
  <c r="Q82" i="2"/>
  <c r="H82" i="2" s="1"/>
  <c r="Q74" i="2"/>
  <c r="H74" i="2" s="1"/>
  <c r="Q76" i="2"/>
  <c r="H76" i="2" s="1"/>
  <c r="Q81" i="2"/>
  <c r="H81" i="2" s="1"/>
  <c r="Q73" i="2"/>
  <c r="H73" i="2" s="1"/>
  <c r="Q65" i="2"/>
  <c r="H65" i="2" s="1"/>
  <c r="Q57" i="2"/>
  <c r="H57" i="2" s="1"/>
  <c r="Q54" i="2"/>
  <c r="H54" i="2" s="1"/>
  <c r="Q60" i="2"/>
  <c r="H60" i="2" s="1"/>
  <c r="Q62" i="2"/>
  <c r="H62" i="2" s="1"/>
  <c r="R78" i="2"/>
  <c r="R70" i="2"/>
  <c r="R62" i="2"/>
  <c r="Q83" i="2"/>
  <c r="H83" i="2" s="1"/>
  <c r="R80" i="2"/>
  <c r="Q75" i="2"/>
  <c r="H75" i="2" s="1"/>
  <c r="R72" i="2"/>
  <c r="Q67" i="2"/>
  <c r="H67" i="2" s="1"/>
  <c r="R64" i="2"/>
  <c r="Q59" i="2"/>
  <c r="H59" i="2" s="1"/>
  <c r="R56" i="2"/>
  <c r="Q80" i="2"/>
  <c r="H80" i="2" s="1"/>
  <c r="Q56" i="2"/>
  <c r="H56" i="2" s="1"/>
  <c r="Q77" i="2"/>
  <c r="H77" i="2" s="1"/>
  <c r="R74" i="2"/>
  <c r="Q69" i="2"/>
  <c r="H69" i="2" s="1"/>
  <c r="R66" i="2"/>
  <c r="Q61" i="2"/>
  <c r="H61" i="2" s="1"/>
  <c r="R58" i="2"/>
  <c r="R54" i="2"/>
  <c r="Q78" i="2"/>
  <c r="H78" i="2" s="1"/>
  <c r="Q72" i="2"/>
  <c r="H72" i="2" s="1"/>
  <c r="Q70" i="2"/>
  <c r="H70" i="2" s="1"/>
  <c r="Q68" i="2"/>
  <c r="H68" i="2" s="1"/>
  <c r="Q66" i="2"/>
  <c r="H66" i="2" s="1"/>
  <c r="Q64" i="2"/>
  <c r="H64" i="2" s="1"/>
  <c r="R84" i="2"/>
  <c r="R81" i="2"/>
  <c r="R79" i="2"/>
  <c r="R77" i="2"/>
  <c r="R75" i="2"/>
  <c r="R73" i="2"/>
  <c r="R71" i="2"/>
  <c r="R69" i="2"/>
  <c r="R67" i="2"/>
  <c r="R65" i="2"/>
  <c r="R63" i="2"/>
  <c r="R61" i="2"/>
  <c r="R59" i="2"/>
  <c r="R57" i="2"/>
  <c r="R55" i="2"/>
  <c r="R87" i="2"/>
  <c r="R89" i="2"/>
  <c r="R86" i="2"/>
  <c r="R83" i="2"/>
  <c r="R88" i="2"/>
  <c r="R85" i="2"/>
  <c r="R90" i="2"/>
  <c r="R91" i="2"/>
  <c r="R82" i="2"/>
  <c r="O44" i="24"/>
  <c r="O36" i="24"/>
  <c r="H93" i="24"/>
  <c r="P93" i="24"/>
  <c r="O93" i="24"/>
  <c r="P55" i="24"/>
  <c r="P39" i="24"/>
  <c r="P31" i="24"/>
  <c r="R31" i="24" s="1"/>
  <c r="O30" i="24"/>
  <c r="Q31" i="24" s="1"/>
  <c r="P58" i="24"/>
  <c r="R58" i="24" s="1"/>
  <c r="P57" i="24"/>
  <c r="O56" i="24"/>
  <c r="O51" i="24"/>
  <c r="P49" i="24"/>
  <c r="R49" i="24" s="1"/>
  <c r="O48" i="24"/>
  <c r="Q48" i="24" s="1"/>
  <c r="P41" i="24"/>
  <c r="O40" i="24"/>
  <c r="P33" i="24"/>
  <c r="R33" i="24" s="1"/>
  <c r="O32" i="24"/>
  <c r="K62" i="24"/>
  <c r="L62" i="24" s="1"/>
  <c r="P62" i="24"/>
  <c r="O52" i="24"/>
  <c r="Q52" i="24" s="1"/>
  <c r="O29" i="24"/>
  <c r="Q29" i="24" s="1"/>
  <c r="O27" i="24"/>
  <c r="H82" i="24"/>
  <c r="P82" i="24"/>
  <c r="O77" i="24"/>
  <c r="H77" i="24"/>
  <c r="K77" i="24"/>
  <c r="L77" i="24" s="1"/>
  <c r="P77" i="24"/>
  <c r="Q49" i="24"/>
  <c r="P47" i="24"/>
  <c r="R47" i="24" s="1"/>
  <c r="R32" i="24"/>
  <c r="P25" i="24"/>
  <c r="H102" i="24"/>
  <c r="P102" i="24"/>
  <c r="O81" i="24"/>
  <c r="H81" i="24"/>
  <c r="P81" i="24"/>
  <c r="K81" i="24"/>
  <c r="L81" i="24" s="1"/>
  <c r="O53" i="24"/>
  <c r="P52" i="24"/>
  <c r="O50" i="24"/>
  <c r="Q50" i="24" s="1"/>
  <c r="O45" i="24"/>
  <c r="P44" i="24"/>
  <c r="P43" i="24"/>
  <c r="O42" i="24"/>
  <c r="O37" i="24"/>
  <c r="Q37" i="24" s="1"/>
  <c r="P36" i="24"/>
  <c r="P35" i="24"/>
  <c r="O34" i="24"/>
  <c r="P26" i="24"/>
  <c r="R26" i="24" s="1"/>
  <c r="O26" i="24"/>
  <c r="H96" i="24"/>
  <c r="P96" i="24"/>
  <c r="K93" i="24"/>
  <c r="L93" i="24" s="1"/>
  <c r="K78" i="24"/>
  <c r="L78" i="24" s="1"/>
  <c r="P78" i="24"/>
  <c r="O61" i="24"/>
  <c r="H61" i="24"/>
  <c r="P61" i="24"/>
  <c r="K61" i="24"/>
  <c r="L61" i="24" s="1"/>
  <c r="P101" i="24"/>
  <c r="H94" i="24"/>
  <c r="P94" i="24"/>
  <c r="H92" i="24"/>
  <c r="P92" i="24"/>
  <c r="H70" i="24"/>
  <c r="K70" i="24"/>
  <c r="L70" i="24" s="1"/>
  <c r="O69" i="24"/>
  <c r="H69" i="24"/>
  <c r="P69" i="24"/>
  <c r="H59" i="24"/>
  <c r="O59" i="24"/>
  <c r="K60" i="24"/>
  <c r="L60" i="24" s="1"/>
  <c r="P60" i="24"/>
  <c r="P28" i="24"/>
  <c r="H103" i="24"/>
  <c r="P103" i="24"/>
  <c r="H95" i="24"/>
  <c r="P95" i="24"/>
  <c r="H84" i="24"/>
  <c r="P84" i="24"/>
  <c r="O83" i="24"/>
  <c r="H83" i="24"/>
  <c r="P83" i="24"/>
  <c r="K80" i="24"/>
  <c r="L80" i="24" s="1"/>
  <c r="O80" i="24"/>
  <c r="O79" i="24"/>
  <c r="H79" i="24"/>
  <c r="P79" i="24"/>
  <c r="P70" i="24"/>
  <c r="K68" i="24"/>
  <c r="L68" i="24" s="1"/>
  <c r="P68" i="24"/>
  <c r="O65" i="4"/>
  <c r="Q66" i="4" s="1"/>
  <c r="H66" i="4" s="1"/>
  <c r="K65" i="4"/>
  <c r="L65" i="4" s="1"/>
  <c r="P58" i="4"/>
  <c r="K58" i="4"/>
  <c r="L58" i="4" s="1"/>
  <c r="O91" i="4"/>
  <c r="Q91" i="4" s="1"/>
  <c r="H91" i="4" s="1"/>
  <c r="K91" i="4"/>
  <c r="L91" i="4" s="1"/>
  <c r="P91" i="4"/>
  <c r="O77" i="4"/>
  <c r="Q78" i="4" s="1"/>
  <c r="H78" i="4" s="1"/>
  <c r="K77" i="4"/>
  <c r="L77" i="4" s="1"/>
  <c r="O70" i="4"/>
  <c r="Q71" i="4" s="1"/>
  <c r="H71" i="4" s="1"/>
  <c r="K70" i="4"/>
  <c r="L70" i="4" s="1"/>
  <c r="P88" i="4"/>
  <c r="O88" i="4"/>
  <c r="Q89" i="4" s="1"/>
  <c r="H89" i="4" s="1"/>
  <c r="P87" i="4"/>
  <c r="Q83" i="4"/>
  <c r="H83" i="4" s="1"/>
  <c r="Q81" i="4"/>
  <c r="H81" i="4" s="1"/>
  <c r="Q74" i="4"/>
  <c r="H74" i="4" s="1"/>
  <c r="O69" i="4"/>
  <c r="O62" i="4"/>
  <c r="Q62" i="4" s="1"/>
  <c r="H62" i="4" s="1"/>
  <c r="Q59" i="4"/>
  <c r="H59" i="4" s="1"/>
  <c r="O57" i="4"/>
  <c r="Q58" i="4" s="1"/>
  <c r="H58" i="4" s="1"/>
  <c r="O54" i="4"/>
  <c r="Q54" i="4" s="1"/>
  <c r="H54" i="4" s="1"/>
  <c r="Q85" i="4"/>
  <c r="H85" i="4" s="1"/>
  <c r="K87" i="4"/>
  <c r="L87" i="4" s="1"/>
  <c r="Q86" i="4"/>
  <c r="H86" i="4" s="1"/>
  <c r="P83" i="4"/>
  <c r="Q87" i="4"/>
  <c r="H87" i="4" s="1"/>
  <c r="Q90" i="4"/>
  <c r="H90" i="4" s="1"/>
  <c r="P90" i="4"/>
  <c r="K90" i="4"/>
  <c r="L90" i="4" s="1"/>
  <c r="P86" i="4"/>
  <c r="K86" i="4"/>
  <c r="L86" i="4" s="1"/>
  <c r="P82" i="4"/>
  <c r="K82" i="4"/>
  <c r="L82" i="4" s="1"/>
  <c r="O79" i="4"/>
  <c r="Q79" i="4" s="1"/>
  <c r="H79" i="4" s="1"/>
  <c r="K79" i="4"/>
  <c r="L79" i="4" s="1"/>
  <c r="P79" i="4"/>
  <c r="R78" i="4" s="1"/>
  <c r="O76" i="4"/>
  <c r="Q76" i="4" s="1"/>
  <c r="H76" i="4" s="1"/>
  <c r="K76" i="4"/>
  <c r="L76" i="4" s="1"/>
  <c r="P76" i="4"/>
  <c r="R77" i="4" s="1"/>
  <c r="O68" i="4"/>
  <c r="Q68" i="4" s="1"/>
  <c r="H68" i="4" s="1"/>
  <c r="K68" i="4"/>
  <c r="L68" i="4" s="1"/>
  <c r="P68" i="4"/>
  <c r="R69" i="4" s="1"/>
  <c r="O60" i="4"/>
  <c r="Q60" i="4" s="1"/>
  <c r="H60" i="4" s="1"/>
  <c r="K60" i="4"/>
  <c r="L60" i="4" s="1"/>
  <c r="P60" i="4"/>
  <c r="Q84" i="4"/>
  <c r="H84" i="4" s="1"/>
  <c r="P89" i="4"/>
  <c r="K89" i="4"/>
  <c r="L89" i="4" s="1"/>
  <c r="P85" i="4"/>
  <c r="K85" i="4"/>
  <c r="L85" i="4" s="1"/>
  <c r="P81" i="4"/>
  <c r="K81" i="4"/>
  <c r="L81" i="4" s="1"/>
  <c r="K80" i="4"/>
  <c r="L80" i="4" s="1"/>
  <c r="P80" i="4"/>
  <c r="O72" i="4"/>
  <c r="Q72" i="4" s="1"/>
  <c r="H72" i="4" s="1"/>
  <c r="K72" i="4"/>
  <c r="L72" i="4" s="1"/>
  <c r="P72" i="4"/>
  <c r="O64" i="4"/>
  <c r="Q64" i="4" s="1"/>
  <c r="H64" i="4" s="1"/>
  <c r="K64" i="4"/>
  <c r="L64" i="4" s="1"/>
  <c r="P64" i="4"/>
  <c r="O56" i="4"/>
  <c r="Q56" i="4" s="1"/>
  <c r="H56" i="4" s="1"/>
  <c r="K56" i="4"/>
  <c r="L56" i="4" s="1"/>
  <c r="P56" i="4"/>
  <c r="P75" i="4"/>
  <c r="R74" i="4" s="1"/>
  <c r="K75" i="4"/>
  <c r="L75" i="4" s="1"/>
  <c r="P71" i="4"/>
  <c r="R70" i="4" s="1"/>
  <c r="K71" i="4"/>
  <c r="L71" i="4" s="1"/>
  <c r="P67" i="4"/>
  <c r="R66" i="4" s="1"/>
  <c r="K67" i="4"/>
  <c r="L67" i="4" s="1"/>
  <c r="P63" i="4"/>
  <c r="R62" i="4" s="1"/>
  <c r="K63" i="4"/>
  <c r="L63" i="4" s="1"/>
  <c r="P59" i="4"/>
  <c r="K59" i="4"/>
  <c r="L59" i="4" s="1"/>
  <c r="P55" i="4"/>
  <c r="K55" i="4"/>
  <c r="L55" i="4" s="1"/>
  <c r="P54" i="4"/>
  <c r="K91" i="2"/>
  <c r="L91" i="2" s="1"/>
  <c r="K90" i="2"/>
  <c r="L90" i="2" s="1"/>
  <c r="O90" i="2"/>
  <c r="K88" i="2"/>
  <c r="L88" i="2" s="1"/>
  <c r="O86" i="2"/>
  <c r="Q87" i="2" s="1"/>
  <c r="H87" i="2" s="1"/>
  <c r="K86" i="2"/>
  <c r="L86" i="2" s="1"/>
  <c r="O85" i="2"/>
  <c r="O91" i="2"/>
  <c r="O89" i="2"/>
  <c r="K89" i="2"/>
  <c r="L89" i="2" s="1"/>
  <c r="O88" i="2"/>
  <c r="Q88" i="2" s="1"/>
  <c r="H88" i="2" s="1"/>
  <c r="K85" i="2"/>
  <c r="O84" i="2"/>
  <c r="Q84" i="2" s="1"/>
  <c r="H84" i="2" s="1"/>
  <c r="O102" i="24"/>
  <c r="K102" i="24"/>
  <c r="L102" i="24" s="1"/>
  <c r="O100" i="24"/>
  <c r="K100" i="24"/>
  <c r="L100" i="24" s="1"/>
  <c r="O98" i="24"/>
  <c r="K98" i="24"/>
  <c r="L98" i="24" s="1"/>
  <c r="O96" i="24"/>
  <c r="K96" i="24"/>
  <c r="L96" i="24" s="1"/>
  <c r="K94" i="24"/>
  <c r="L94" i="24" s="1"/>
  <c r="O92" i="24"/>
  <c r="K92" i="24"/>
  <c r="L92" i="24" s="1"/>
  <c r="O90" i="24"/>
  <c r="K90" i="24"/>
  <c r="L90" i="24" s="1"/>
  <c r="O88" i="24"/>
  <c r="K88" i="24"/>
  <c r="L88" i="24" s="1"/>
  <c r="K86" i="24"/>
  <c r="L86" i="24" s="1"/>
  <c r="O84" i="24"/>
  <c r="K84" i="24"/>
  <c r="L84" i="24" s="1"/>
  <c r="O82" i="24"/>
  <c r="K82" i="24"/>
  <c r="L82" i="24" s="1"/>
  <c r="H80" i="24"/>
  <c r="H78" i="24"/>
  <c r="H76" i="24"/>
  <c r="H74" i="24"/>
  <c r="H72" i="24"/>
  <c r="H68" i="24"/>
  <c r="H66" i="24"/>
  <c r="H64" i="24"/>
  <c r="H62" i="24"/>
  <c r="H60" i="24"/>
  <c r="O78" i="24"/>
  <c r="O76" i="24"/>
  <c r="O74" i="24"/>
  <c r="O72" i="24"/>
  <c r="O68" i="24"/>
  <c r="O66" i="24"/>
  <c r="O64" i="24"/>
  <c r="O62" i="24"/>
  <c r="O60" i="24"/>
  <c r="U10" i="32" l="1"/>
  <c r="T11" i="32"/>
  <c r="Q27" i="24"/>
  <c r="H49" i="24"/>
  <c r="Q51" i="24"/>
  <c r="R36" i="24"/>
  <c r="Q53" i="24"/>
  <c r="R44" i="24"/>
  <c r="R88" i="4"/>
  <c r="R56" i="4"/>
  <c r="R64" i="4"/>
  <c r="Q88" i="4"/>
  <c r="H88" i="4" s="1"/>
  <c r="Q63" i="4"/>
  <c r="H63" i="4" s="1"/>
  <c r="R71" i="4"/>
  <c r="R80" i="4"/>
  <c r="Q55" i="4"/>
  <c r="H55" i="4" s="1"/>
  <c r="R58" i="4"/>
  <c r="Q65" i="4"/>
  <c r="H65" i="4" s="1"/>
  <c r="R84" i="4"/>
  <c r="R79" i="4"/>
  <c r="R89" i="4"/>
  <c r="Q73" i="4"/>
  <c r="H73" i="4" s="1"/>
  <c r="R59" i="4"/>
  <c r="R60" i="4"/>
  <c r="R90" i="4"/>
  <c r="R91" i="4"/>
  <c r="R55" i="4"/>
  <c r="R67" i="4"/>
  <c r="R86" i="4"/>
  <c r="R73" i="4"/>
  <c r="R76" i="4"/>
  <c r="R81" i="4"/>
  <c r="R87" i="4"/>
  <c r="R61" i="4"/>
  <c r="R54" i="4"/>
  <c r="R63" i="4"/>
  <c r="R75" i="4"/>
  <c r="R82" i="4"/>
  <c r="R57" i="4"/>
  <c r="R68" i="4"/>
  <c r="R65" i="4"/>
  <c r="R85" i="4"/>
  <c r="R72" i="4"/>
  <c r="R83" i="4"/>
  <c r="Q90" i="2"/>
  <c r="H90" i="2" s="1"/>
  <c r="Q85" i="2"/>
  <c r="H85" i="2" s="1"/>
  <c r="O41" i="24"/>
  <c r="Q41" i="24" s="1"/>
  <c r="P50" i="24"/>
  <c r="R27" i="24"/>
  <c r="H27" i="24" s="1"/>
  <c r="O33" i="24"/>
  <c r="Q33" i="24" s="1"/>
  <c r="H33" i="24" s="1"/>
  <c r="Q32" i="24"/>
  <c r="R48" i="24"/>
  <c r="H48" i="24" s="1"/>
  <c r="Q28" i="24"/>
  <c r="H32" i="24"/>
  <c r="P53" i="24"/>
  <c r="O43" i="24"/>
  <c r="Q43" i="24" s="1"/>
  <c r="O57" i="24"/>
  <c r="H31" i="24"/>
  <c r="O54" i="24"/>
  <c r="P34" i="24"/>
  <c r="R34" i="24" s="1"/>
  <c r="R39" i="24"/>
  <c r="P40" i="24"/>
  <c r="R40" i="24" s="1"/>
  <c r="Q45" i="24"/>
  <c r="Q30" i="24"/>
  <c r="H30" i="24" s="1"/>
  <c r="P45" i="24"/>
  <c r="R28" i="24"/>
  <c r="R29" i="24"/>
  <c r="H29" i="24" s="1"/>
  <c r="O46" i="24"/>
  <c r="O35" i="24"/>
  <c r="Q35" i="24" s="1"/>
  <c r="O38" i="24"/>
  <c r="R55" i="24"/>
  <c r="P56" i="24"/>
  <c r="R56" i="24" s="1"/>
  <c r="P37" i="24"/>
  <c r="P42" i="24"/>
  <c r="R42" i="24" s="1"/>
  <c r="Q57" i="4"/>
  <c r="H57" i="4" s="1"/>
  <c r="Q77" i="4"/>
  <c r="H77" i="4" s="1"/>
  <c r="Q70" i="4"/>
  <c r="H70" i="4" s="1"/>
  <c r="Q61" i="4"/>
  <c r="H61" i="4" s="1"/>
  <c r="Q80" i="4"/>
  <c r="H80" i="4" s="1"/>
  <c r="Q69" i="4"/>
  <c r="H69" i="4" s="1"/>
  <c r="Q89" i="2"/>
  <c r="H89" i="2" s="1"/>
  <c r="Q86" i="2"/>
  <c r="H86" i="2" s="1"/>
  <c r="L85" i="2"/>
  <c r="Q91" i="2"/>
  <c r="H91" i="2" s="1"/>
  <c r="U11" i="32" l="1"/>
  <c r="T12" i="32"/>
  <c r="Q34" i="24"/>
  <c r="H34" i="24" s="1"/>
  <c r="Q36" i="24"/>
  <c r="H36" i="24" s="1"/>
  <c r="Q44" i="24"/>
  <c r="H44" i="24" s="1"/>
  <c r="R41" i="24"/>
  <c r="H41" i="24"/>
  <c r="R57" i="24"/>
  <c r="Q46" i="24"/>
  <c r="Q47" i="24"/>
  <c r="H47" i="24" s="1"/>
  <c r="Q57" i="24"/>
  <c r="H57" i="24" s="1"/>
  <c r="Q58" i="24"/>
  <c r="H58" i="24" s="1"/>
  <c r="R53" i="24"/>
  <c r="H53" i="24" s="1"/>
  <c r="R54" i="24"/>
  <c r="R43" i="24"/>
  <c r="H43" i="24" s="1"/>
  <c r="R37" i="24"/>
  <c r="H37" i="24" s="1"/>
  <c r="R38" i="24"/>
  <c r="R35" i="24"/>
  <c r="H35" i="24" s="1"/>
  <c r="R45" i="24"/>
  <c r="H45" i="24" s="1"/>
  <c r="R46" i="24"/>
  <c r="Q54" i="24"/>
  <c r="O55" i="24"/>
  <c r="Q42" i="24"/>
  <c r="H42" i="24" s="1"/>
  <c r="Q38" i="24"/>
  <c r="O39" i="24"/>
  <c r="H28" i="24"/>
  <c r="R50" i="24"/>
  <c r="H50" i="24" s="1"/>
  <c r="P51" i="24"/>
  <c r="U12" i="32" l="1"/>
  <c r="T13" i="32"/>
  <c r="H46" i="24"/>
  <c r="H54" i="24"/>
  <c r="H38" i="24"/>
  <c r="R51" i="24"/>
  <c r="H51" i="24" s="1"/>
  <c r="R52" i="24"/>
  <c r="H52" i="24" s="1"/>
  <c r="Q55" i="24"/>
  <c r="H55" i="24" s="1"/>
  <c r="Q56" i="24"/>
  <c r="H56" i="24" s="1"/>
  <c r="Q39" i="24"/>
  <c r="H39" i="24" s="1"/>
  <c r="Q40" i="24"/>
  <c r="H40" i="24" s="1"/>
  <c r="T14" i="32" l="1"/>
  <c r="U13" i="32"/>
  <c r="P102" i="10"/>
  <c r="Q102" i="10"/>
  <c r="P103" i="10"/>
  <c r="Q103" i="10"/>
  <c r="Q102" i="12"/>
  <c r="R102" i="12"/>
  <c r="Q103" i="12"/>
  <c r="S103" i="12" s="1"/>
  <c r="J103" i="12" s="1"/>
  <c r="R103" i="12"/>
  <c r="E22" i="26"/>
  <c r="E21" i="26"/>
  <c r="E20" i="26"/>
  <c r="E19" i="26"/>
  <c r="E18" i="26"/>
  <c r="E17" i="26"/>
  <c r="E16" i="26"/>
  <c r="E15" i="26"/>
  <c r="E14" i="26"/>
  <c r="E13" i="26"/>
  <c r="E12" i="26"/>
  <c r="E11" i="26"/>
  <c r="E10" i="26"/>
  <c r="E9" i="26"/>
  <c r="E8" i="26"/>
  <c r="E7" i="26"/>
  <c r="U6" i="26"/>
  <c r="R6" i="26"/>
  <c r="E6" i="26"/>
  <c r="U5" i="26"/>
  <c r="R5" i="26"/>
  <c r="E5" i="26"/>
  <c r="U4" i="26"/>
  <c r="R4" i="26"/>
  <c r="E4" i="26"/>
  <c r="U3" i="26"/>
  <c r="R3" i="26"/>
  <c r="J3" i="26"/>
  <c r="H3" i="26"/>
  <c r="E3" i="26"/>
  <c r="C23" i="24"/>
  <c r="C22" i="24"/>
  <c r="C21" i="24"/>
  <c r="C20" i="24"/>
  <c r="C19" i="24"/>
  <c r="C18" i="24"/>
  <c r="C17" i="24"/>
  <c r="P17" i="24" s="1"/>
  <c r="C16" i="24"/>
  <c r="C15" i="24"/>
  <c r="C14" i="24"/>
  <c r="C13" i="24"/>
  <c r="C12" i="24"/>
  <c r="C11" i="24"/>
  <c r="C10" i="24"/>
  <c r="C9" i="24"/>
  <c r="O9" i="24" s="1"/>
  <c r="C8" i="24"/>
  <c r="C7" i="24"/>
  <c r="C6" i="24"/>
  <c r="O6" i="24" s="1"/>
  <c r="C5" i="24"/>
  <c r="G4" i="24"/>
  <c r="C4" i="24"/>
  <c r="R101" i="12"/>
  <c r="Q101" i="12"/>
  <c r="R100" i="12"/>
  <c r="Q100" i="12"/>
  <c r="R99" i="12"/>
  <c r="Q99" i="12"/>
  <c r="R98" i="12"/>
  <c r="Q98" i="12"/>
  <c r="R97" i="12"/>
  <c r="Q97" i="12"/>
  <c r="R96" i="12"/>
  <c r="Q96" i="12"/>
  <c r="R95" i="12"/>
  <c r="Q95" i="12"/>
  <c r="R94" i="12"/>
  <c r="Q94" i="12"/>
  <c r="R93" i="12"/>
  <c r="Q93" i="12"/>
  <c r="R92" i="12"/>
  <c r="Q92" i="12"/>
  <c r="R91" i="12"/>
  <c r="Q91" i="12"/>
  <c r="R90" i="12"/>
  <c r="Q90" i="12"/>
  <c r="R89" i="12"/>
  <c r="Q89" i="12"/>
  <c r="R88" i="12"/>
  <c r="Q88" i="12"/>
  <c r="R87" i="12"/>
  <c r="Q87" i="12"/>
  <c r="R86" i="12"/>
  <c r="Q86" i="12"/>
  <c r="R85" i="12"/>
  <c r="Q85" i="12"/>
  <c r="R84" i="12"/>
  <c r="Q84" i="12"/>
  <c r="R83" i="12"/>
  <c r="Q83" i="12"/>
  <c r="R82" i="12"/>
  <c r="Q82" i="12"/>
  <c r="R81" i="12"/>
  <c r="Q81" i="12"/>
  <c r="R80" i="12"/>
  <c r="Q80" i="12"/>
  <c r="R79" i="12"/>
  <c r="Q79" i="12"/>
  <c r="R78" i="12"/>
  <c r="Q78" i="12"/>
  <c r="R77" i="12"/>
  <c r="Q77" i="12"/>
  <c r="R76" i="12"/>
  <c r="Q76" i="12"/>
  <c r="R75" i="12"/>
  <c r="Q75" i="12"/>
  <c r="R74" i="12"/>
  <c r="Q74" i="12"/>
  <c r="R73" i="12"/>
  <c r="Q73" i="12"/>
  <c r="R72" i="12"/>
  <c r="Q72" i="12"/>
  <c r="R71" i="12"/>
  <c r="Q71" i="12"/>
  <c r="R70" i="12"/>
  <c r="Q70" i="12"/>
  <c r="R69" i="12"/>
  <c r="Q69" i="12"/>
  <c r="R68" i="12"/>
  <c r="Q68" i="12"/>
  <c r="R67" i="12"/>
  <c r="Q67" i="12"/>
  <c r="R66" i="12"/>
  <c r="Q66" i="12"/>
  <c r="R65" i="12"/>
  <c r="Q65" i="12"/>
  <c r="R64" i="12"/>
  <c r="Q64" i="12"/>
  <c r="R63" i="12"/>
  <c r="Q63" i="12"/>
  <c r="R62" i="12"/>
  <c r="Q62" i="12"/>
  <c r="R61" i="12"/>
  <c r="Q61" i="12"/>
  <c r="R60" i="12"/>
  <c r="Q60" i="12"/>
  <c r="R59" i="12"/>
  <c r="Q59" i="12"/>
  <c r="R58" i="12"/>
  <c r="Q57" i="12"/>
  <c r="Q58" i="12" s="1"/>
  <c r="R56" i="12"/>
  <c r="R57" i="12" s="1"/>
  <c r="Q55" i="12"/>
  <c r="Q56" i="12" s="1"/>
  <c r="Q54" i="12"/>
  <c r="R53" i="12"/>
  <c r="R54" i="12" s="1"/>
  <c r="R55" i="12" s="1"/>
  <c r="Q52" i="12"/>
  <c r="Q53" i="12" s="1"/>
  <c r="R51" i="12"/>
  <c r="R52" i="12" s="1"/>
  <c r="R50" i="12"/>
  <c r="R49" i="12"/>
  <c r="Q48" i="12"/>
  <c r="Q49" i="12" s="1"/>
  <c r="Q50" i="12" s="1"/>
  <c r="Q51" i="12" s="1"/>
  <c r="R47" i="12"/>
  <c r="R48" i="12" s="1"/>
  <c r="Q46" i="12"/>
  <c r="Q47" i="12" s="1"/>
  <c r="R45" i="12"/>
  <c r="R46" i="12" s="1"/>
  <c r="R44" i="12"/>
  <c r="Q43" i="12"/>
  <c r="Q44" i="12" s="1"/>
  <c r="Q45" i="12" s="1"/>
  <c r="R42" i="12"/>
  <c r="R43" i="12" s="1"/>
  <c r="Q41" i="12"/>
  <c r="Q42" i="12" s="1"/>
  <c r="R40" i="12"/>
  <c r="R41" i="12" s="1"/>
  <c r="Q39" i="12"/>
  <c r="Q40" i="12" s="1"/>
  <c r="Q38" i="12"/>
  <c r="R37" i="12"/>
  <c r="R38" i="12" s="1"/>
  <c r="R39" i="12" s="1"/>
  <c r="R36" i="12"/>
  <c r="Q35" i="12"/>
  <c r="Q36" i="12" s="1"/>
  <c r="Q37" i="12" s="1"/>
  <c r="R34" i="12"/>
  <c r="R35" i="12" s="1"/>
  <c r="Q33" i="12"/>
  <c r="Q34" i="12" s="1"/>
  <c r="Q32" i="12"/>
  <c r="E30" i="12"/>
  <c r="R31" i="12" s="1"/>
  <c r="R32" i="12" s="1"/>
  <c r="R33" i="12" s="1"/>
  <c r="E29" i="12"/>
  <c r="E28" i="12"/>
  <c r="E27" i="12"/>
  <c r="E26" i="12"/>
  <c r="E25" i="12"/>
  <c r="E24" i="12"/>
  <c r="E23" i="12"/>
  <c r="E22" i="12"/>
  <c r="E21" i="12"/>
  <c r="E20" i="12"/>
  <c r="E19" i="12"/>
  <c r="E18" i="12"/>
  <c r="D17" i="12"/>
  <c r="E17" i="12" s="1"/>
  <c r="D16" i="12"/>
  <c r="E16" i="12" s="1"/>
  <c r="D15" i="12"/>
  <c r="E15" i="12" s="1"/>
  <c r="D14" i="12"/>
  <c r="E14" i="12" s="1"/>
  <c r="E13" i="12"/>
  <c r="D12" i="12"/>
  <c r="E12" i="12" s="1"/>
  <c r="E11" i="12"/>
  <c r="D10" i="12"/>
  <c r="E10" i="12" s="1"/>
  <c r="D9" i="12"/>
  <c r="E9" i="12" s="1"/>
  <c r="D8" i="12"/>
  <c r="E8" i="12" s="1"/>
  <c r="D7" i="12"/>
  <c r="E7" i="12" s="1"/>
  <c r="D6" i="12"/>
  <c r="E6" i="12" s="1"/>
  <c r="D5" i="12"/>
  <c r="E5" i="12" s="1"/>
  <c r="I4" i="12"/>
  <c r="Q101" i="10"/>
  <c r="P101" i="10"/>
  <c r="Q100" i="10"/>
  <c r="P100" i="10"/>
  <c r="Q99" i="10"/>
  <c r="P99" i="10"/>
  <c r="Q98" i="10"/>
  <c r="P98" i="10"/>
  <c r="Q97" i="10"/>
  <c r="P97" i="10"/>
  <c r="Q96" i="10"/>
  <c r="P96" i="10"/>
  <c r="Q95" i="10"/>
  <c r="P95" i="10"/>
  <c r="Q94" i="10"/>
  <c r="P94" i="10"/>
  <c r="Q93" i="10"/>
  <c r="P93" i="10"/>
  <c r="Q92" i="10"/>
  <c r="P92" i="10"/>
  <c r="Q91" i="10"/>
  <c r="P91" i="10"/>
  <c r="Q90" i="10"/>
  <c r="P90" i="10"/>
  <c r="Q89" i="10"/>
  <c r="P89" i="10"/>
  <c r="Q88" i="10"/>
  <c r="P88" i="10"/>
  <c r="Q87" i="10"/>
  <c r="P87" i="10"/>
  <c r="Q86" i="10"/>
  <c r="P86" i="10"/>
  <c r="Q85" i="10"/>
  <c r="P85" i="10"/>
  <c r="Q84" i="10"/>
  <c r="P84" i="10"/>
  <c r="Q83" i="10"/>
  <c r="P83" i="10"/>
  <c r="Q82" i="10"/>
  <c r="P82" i="10"/>
  <c r="Q81" i="10"/>
  <c r="P81" i="10"/>
  <c r="Q80" i="10"/>
  <c r="P80" i="10"/>
  <c r="Q79" i="10"/>
  <c r="P79" i="10"/>
  <c r="Q78" i="10"/>
  <c r="P78" i="10"/>
  <c r="Q77" i="10"/>
  <c r="P77" i="10"/>
  <c r="Q76" i="10"/>
  <c r="P76" i="10"/>
  <c r="Q75" i="10"/>
  <c r="P75" i="10"/>
  <c r="Q74" i="10"/>
  <c r="P74" i="10"/>
  <c r="Q73" i="10"/>
  <c r="P73" i="10"/>
  <c r="Q72" i="10"/>
  <c r="P72" i="10"/>
  <c r="Q71" i="10"/>
  <c r="P71" i="10"/>
  <c r="Q70" i="10"/>
  <c r="P70" i="10"/>
  <c r="Q69" i="10"/>
  <c r="P69" i="10"/>
  <c r="Q68" i="10"/>
  <c r="P68" i="10"/>
  <c r="Q67" i="10"/>
  <c r="P67" i="10"/>
  <c r="Q66" i="10"/>
  <c r="P66" i="10"/>
  <c r="Q65" i="10"/>
  <c r="P65" i="10"/>
  <c r="Q64" i="10"/>
  <c r="P64" i="10"/>
  <c r="Q63" i="10"/>
  <c r="P63" i="10"/>
  <c r="Q62" i="10"/>
  <c r="P62" i="10"/>
  <c r="Q61" i="10"/>
  <c r="P61" i="10"/>
  <c r="Q60" i="10"/>
  <c r="P60" i="10"/>
  <c r="Q59" i="10"/>
  <c r="P59" i="10"/>
  <c r="P58" i="10"/>
  <c r="Q57" i="10"/>
  <c r="Q58" i="10" s="1"/>
  <c r="P56" i="10"/>
  <c r="P57" i="10" s="1"/>
  <c r="Q55" i="10"/>
  <c r="Q56" i="10" s="1"/>
  <c r="Q54" i="10"/>
  <c r="P53" i="10"/>
  <c r="P54" i="10" s="1"/>
  <c r="P55" i="10" s="1"/>
  <c r="P51" i="10"/>
  <c r="P52" i="10" s="1"/>
  <c r="P50" i="10"/>
  <c r="P49" i="10"/>
  <c r="Q48" i="10"/>
  <c r="Q49" i="10" s="1"/>
  <c r="Q50" i="10" s="1"/>
  <c r="Q51" i="10" s="1"/>
  <c r="Q52" i="10" s="1"/>
  <c r="Q53" i="10" s="1"/>
  <c r="P47" i="10"/>
  <c r="P48" i="10" s="1"/>
  <c r="Q46" i="10"/>
  <c r="Q47" i="10" s="1"/>
  <c r="P45" i="10"/>
  <c r="P46" i="10" s="1"/>
  <c r="P44" i="10"/>
  <c r="Q43" i="10"/>
  <c r="Q44" i="10" s="1"/>
  <c r="Q45" i="10" s="1"/>
  <c r="P42" i="10"/>
  <c r="P43" i="10" s="1"/>
  <c r="P40" i="10"/>
  <c r="P41" i="10" s="1"/>
  <c r="Q39" i="10"/>
  <c r="Q40" i="10" s="1"/>
  <c r="Q41" i="10" s="1"/>
  <c r="Q42" i="10" s="1"/>
  <c r="Q38" i="10"/>
  <c r="P37" i="10"/>
  <c r="P38" i="10" s="1"/>
  <c r="P39" i="10" s="1"/>
  <c r="P36" i="10"/>
  <c r="Q35" i="10"/>
  <c r="Q36" i="10" s="1"/>
  <c r="Q37" i="10" s="1"/>
  <c r="P34" i="10"/>
  <c r="P35" i="10" s="1"/>
  <c r="Q33" i="10"/>
  <c r="Q34" i="10" s="1"/>
  <c r="Q32" i="10"/>
  <c r="P31" i="10"/>
  <c r="P32" i="10" s="1"/>
  <c r="P33" i="10" s="1"/>
  <c r="P30" i="10"/>
  <c r="D27" i="10"/>
  <c r="P28" i="10" s="1"/>
  <c r="P29" i="10" s="1"/>
  <c r="D26" i="10"/>
  <c r="D25" i="10"/>
  <c r="D24" i="10"/>
  <c r="D23" i="10"/>
  <c r="D22" i="10"/>
  <c r="D21" i="10"/>
  <c r="D20" i="10"/>
  <c r="D19" i="10"/>
  <c r="D18" i="10"/>
  <c r="D17" i="10"/>
  <c r="D16" i="10"/>
  <c r="D15" i="10"/>
  <c r="D14" i="10"/>
  <c r="D13" i="10"/>
  <c r="Q13" i="10" s="1"/>
  <c r="D12" i="10"/>
  <c r="D11" i="10"/>
  <c r="D10" i="10"/>
  <c r="D9" i="10"/>
  <c r="D8" i="10"/>
  <c r="D7" i="10"/>
  <c r="D6" i="10"/>
  <c r="D5" i="10"/>
  <c r="H4" i="10"/>
  <c r="D4" i="10"/>
  <c r="K52" i="4"/>
  <c r="L52" i="4" s="1"/>
  <c r="C52" i="4"/>
  <c r="P52" i="4" s="1"/>
  <c r="C51" i="4"/>
  <c r="C50" i="4"/>
  <c r="P50" i="4" s="1"/>
  <c r="C49" i="4"/>
  <c r="C48" i="4"/>
  <c r="P48" i="4" s="1"/>
  <c r="C47" i="4"/>
  <c r="C46" i="4"/>
  <c r="P46" i="4" s="1"/>
  <c r="C45" i="4"/>
  <c r="C44" i="4"/>
  <c r="P44" i="4" s="1"/>
  <c r="C43" i="4"/>
  <c r="C42" i="4"/>
  <c r="P42" i="4" s="1"/>
  <c r="C41" i="4"/>
  <c r="C40" i="4"/>
  <c r="P40" i="4" s="1"/>
  <c r="C39" i="4"/>
  <c r="C38" i="4"/>
  <c r="P38" i="4" s="1"/>
  <c r="C37" i="4"/>
  <c r="K36" i="4"/>
  <c r="L36" i="4" s="1"/>
  <c r="C36" i="4"/>
  <c r="P36" i="4" s="1"/>
  <c r="C35" i="4"/>
  <c r="C34" i="4"/>
  <c r="P34" i="4" s="1"/>
  <c r="C33" i="4"/>
  <c r="C32" i="4"/>
  <c r="P32" i="4" s="1"/>
  <c r="C31" i="4"/>
  <c r="C30" i="4"/>
  <c r="P30" i="4" s="1"/>
  <c r="C29" i="4"/>
  <c r="C28" i="4"/>
  <c r="P28" i="4" s="1"/>
  <c r="C27" i="4"/>
  <c r="C26" i="4"/>
  <c r="P26" i="4" s="1"/>
  <c r="C25" i="4"/>
  <c r="C24" i="4"/>
  <c r="C23" i="4"/>
  <c r="C22" i="4"/>
  <c r="C21" i="4"/>
  <c r="C20" i="4"/>
  <c r="C19" i="4"/>
  <c r="C18" i="4"/>
  <c r="C17" i="4"/>
  <c r="C16" i="4"/>
  <c r="C15" i="4"/>
  <c r="C14" i="4"/>
  <c r="C13" i="4"/>
  <c r="C12" i="4"/>
  <c r="C11" i="4"/>
  <c r="C10" i="4"/>
  <c r="C9" i="4"/>
  <c r="C8" i="4"/>
  <c r="C7" i="4"/>
  <c r="C6" i="4"/>
  <c r="C5" i="4"/>
  <c r="G4" i="4"/>
  <c r="C4" i="4"/>
  <c r="K52" i="2"/>
  <c r="L52" i="2" s="1"/>
  <c r="C52" i="2"/>
  <c r="P52" i="2" s="1"/>
  <c r="P51" i="2"/>
  <c r="C51" i="2"/>
  <c r="O51" i="2" s="1"/>
  <c r="P50" i="2"/>
  <c r="C50" i="2"/>
  <c r="O50" i="2" s="1"/>
  <c r="P49" i="2"/>
  <c r="C49" i="2"/>
  <c r="O49" i="2" s="1"/>
  <c r="P48" i="2"/>
  <c r="C48" i="2"/>
  <c r="O48" i="2" s="1"/>
  <c r="P47" i="2"/>
  <c r="C47" i="2"/>
  <c r="O47" i="2" s="1"/>
  <c r="P46" i="2"/>
  <c r="C46" i="2"/>
  <c r="O46" i="2" s="1"/>
  <c r="P45" i="2"/>
  <c r="C45" i="2"/>
  <c r="O45" i="2" s="1"/>
  <c r="P44" i="2"/>
  <c r="C44" i="2"/>
  <c r="O44" i="2" s="1"/>
  <c r="P43" i="2"/>
  <c r="C43" i="2"/>
  <c r="O43" i="2" s="1"/>
  <c r="P42" i="2"/>
  <c r="C42" i="2"/>
  <c r="O42" i="2" s="1"/>
  <c r="P41" i="2"/>
  <c r="C41" i="2"/>
  <c r="O41" i="2" s="1"/>
  <c r="P40" i="2"/>
  <c r="C40" i="2"/>
  <c r="O40" i="2" s="1"/>
  <c r="P39" i="2"/>
  <c r="C39" i="2"/>
  <c r="O39" i="2" s="1"/>
  <c r="P38" i="2"/>
  <c r="C38" i="2"/>
  <c r="O38" i="2" s="1"/>
  <c r="P37" i="2"/>
  <c r="C37" i="2"/>
  <c r="O37" i="2" s="1"/>
  <c r="P36" i="2"/>
  <c r="C36" i="2"/>
  <c r="O36" i="2" s="1"/>
  <c r="P35" i="2"/>
  <c r="C35" i="2"/>
  <c r="O35" i="2" s="1"/>
  <c r="P34" i="2"/>
  <c r="C34" i="2"/>
  <c r="O34" i="2" s="1"/>
  <c r="P33" i="2"/>
  <c r="C33" i="2"/>
  <c r="O33" i="2" s="1"/>
  <c r="P32" i="2"/>
  <c r="C32" i="2"/>
  <c r="O32" i="2" s="1"/>
  <c r="P31" i="2"/>
  <c r="C31" i="2"/>
  <c r="O31" i="2" s="1"/>
  <c r="P30" i="2"/>
  <c r="C30" i="2"/>
  <c r="O30" i="2" s="1"/>
  <c r="P29" i="2"/>
  <c r="C29" i="2"/>
  <c r="O29" i="2" s="1"/>
  <c r="P28" i="2"/>
  <c r="C28" i="2"/>
  <c r="O28" i="2" s="1"/>
  <c r="P27" i="2"/>
  <c r="C27" i="2"/>
  <c r="O27" i="2" s="1"/>
  <c r="P26" i="2"/>
  <c r="C26" i="2"/>
  <c r="O26" i="2" s="1"/>
  <c r="P25" i="2"/>
  <c r="C25" i="2"/>
  <c r="O25" i="2" s="1"/>
  <c r="C24" i="2"/>
  <c r="C23" i="2"/>
  <c r="P23" i="2" s="1"/>
  <c r="C22" i="2"/>
  <c r="C21" i="2"/>
  <c r="C20" i="2"/>
  <c r="C19" i="2"/>
  <c r="C18" i="2"/>
  <c r="C17" i="2"/>
  <c r="C16" i="2"/>
  <c r="C15" i="2"/>
  <c r="C14" i="2"/>
  <c r="C13" i="2"/>
  <c r="C12" i="2"/>
  <c r="C11" i="2"/>
  <c r="C10" i="2"/>
  <c r="C9" i="2"/>
  <c r="C8" i="2"/>
  <c r="C7" i="2"/>
  <c r="C6" i="2"/>
  <c r="C5" i="2"/>
  <c r="G4" i="2"/>
  <c r="C4" i="2"/>
  <c r="D63" i="23"/>
  <c r="C63" i="23"/>
  <c r="E62" i="23"/>
  <c r="E61" i="23"/>
  <c r="E60" i="23"/>
  <c r="E59" i="23"/>
  <c r="D58" i="23"/>
  <c r="C58" i="23"/>
  <c r="E57" i="23"/>
  <c r="E56" i="23"/>
  <c r="E55" i="23"/>
  <c r="E54" i="23"/>
  <c r="D53" i="23"/>
  <c r="C53" i="23"/>
  <c r="E52" i="23"/>
  <c r="E51" i="23"/>
  <c r="E50" i="23"/>
  <c r="E49" i="23"/>
  <c r="D48" i="23"/>
  <c r="C48" i="23"/>
  <c r="E48" i="23" s="1"/>
  <c r="E47" i="23"/>
  <c r="E46" i="23"/>
  <c r="E45" i="23"/>
  <c r="E44" i="23"/>
  <c r="D43" i="23"/>
  <c r="C43" i="23"/>
  <c r="E42" i="23"/>
  <c r="E41" i="23"/>
  <c r="E40" i="23"/>
  <c r="E39" i="23"/>
  <c r="D38" i="23"/>
  <c r="C38" i="23"/>
  <c r="E37" i="23"/>
  <c r="E36" i="23"/>
  <c r="E35" i="23"/>
  <c r="E34" i="23"/>
  <c r="D33" i="23"/>
  <c r="C33" i="23"/>
  <c r="E32" i="23"/>
  <c r="E31" i="23"/>
  <c r="E30" i="23"/>
  <c r="E29" i="23"/>
  <c r="D28" i="23"/>
  <c r="C28" i="23"/>
  <c r="E27" i="23"/>
  <c r="E26" i="23"/>
  <c r="E25" i="23"/>
  <c r="E24" i="23"/>
  <c r="D23" i="23"/>
  <c r="C23" i="23"/>
  <c r="E22" i="23"/>
  <c r="E21" i="23"/>
  <c r="E20" i="23"/>
  <c r="E19" i="23"/>
  <c r="D18" i="23"/>
  <c r="C18" i="23"/>
  <c r="E17" i="23"/>
  <c r="E16" i="23"/>
  <c r="E15" i="23"/>
  <c r="E14" i="23"/>
  <c r="D13" i="23"/>
  <c r="I5" i="23" s="1"/>
  <c r="C13" i="23"/>
  <c r="H5" i="23" s="1"/>
  <c r="E12" i="23"/>
  <c r="E11" i="23"/>
  <c r="E10" i="23"/>
  <c r="E9" i="23"/>
  <c r="D8" i="23"/>
  <c r="I4" i="23" s="1"/>
  <c r="C8" i="23"/>
  <c r="H4" i="23" s="1"/>
  <c r="E7" i="23"/>
  <c r="E6" i="23"/>
  <c r="N4" i="23"/>
  <c r="E4" i="23"/>
  <c r="T15" i="32" l="1"/>
  <c r="U14" i="32"/>
  <c r="R53" i="4"/>
  <c r="P24" i="2"/>
  <c r="R25" i="2" s="1"/>
  <c r="P19" i="2"/>
  <c r="P20" i="2" s="1"/>
  <c r="O9" i="2"/>
  <c r="O10" i="2" s="1"/>
  <c r="O11" i="2" s="1"/>
  <c r="O12" i="2" s="1"/>
  <c r="O13" i="2" s="1"/>
  <c r="R43" i="2"/>
  <c r="R52" i="2"/>
  <c r="R53" i="2"/>
  <c r="E27" i="2"/>
  <c r="E56" i="2"/>
  <c r="G56" i="2" s="1"/>
  <c r="E60" i="2"/>
  <c r="G60" i="2" s="1"/>
  <c r="E64" i="2"/>
  <c r="G64" i="2" s="1"/>
  <c r="E68" i="2"/>
  <c r="G68" i="2" s="1"/>
  <c r="E72" i="2"/>
  <c r="G72" i="2" s="1"/>
  <c r="E76" i="2"/>
  <c r="G76" i="2" s="1"/>
  <c r="E80" i="2"/>
  <c r="G80" i="2" s="1"/>
  <c r="E84" i="2"/>
  <c r="G84" i="2" s="1"/>
  <c r="E87" i="2"/>
  <c r="G87" i="2" s="1"/>
  <c r="E90" i="2"/>
  <c r="G90" i="2" s="1"/>
  <c r="E55" i="2"/>
  <c r="G55" i="2" s="1"/>
  <c r="E59" i="2"/>
  <c r="G59" i="2" s="1"/>
  <c r="E63" i="2"/>
  <c r="G63" i="2" s="1"/>
  <c r="E67" i="2"/>
  <c r="G67" i="2" s="1"/>
  <c r="E71" i="2"/>
  <c r="G71" i="2" s="1"/>
  <c r="E75" i="2"/>
  <c r="G75" i="2" s="1"/>
  <c r="E79" i="2"/>
  <c r="G79" i="2" s="1"/>
  <c r="E83" i="2"/>
  <c r="G83" i="2" s="1"/>
  <c r="E91" i="2"/>
  <c r="G91" i="2" s="1"/>
  <c r="E54" i="2"/>
  <c r="G54" i="2" s="1"/>
  <c r="E58" i="2"/>
  <c r="G58" i="2" s="1"/>
  <c r="E62" i="2"/>
  <c r="G62" i="2" s="1"/>
  <c r="E66" i="2"/>
  <c r="G66" i="2" s="1"/>
  <c r="E70" i="2"/>
  <c r="G70" i="2" s="1"/>
  <c r="E74" i="2"/>
  <c r="G74" i="2" s="1"/>
  <c r="E78" i="2"/>
  <c r="G78" i="2" s="1"/>
  <c r="E82" i="2"/>
  <c r="G82" i="2" s="1"/>
  <c r="E85" i="2"/>
  <c r="G85" i="2" s="1"/>
  <c r="E88" i="2"/>
  <c r="G88" i="2" s="1"/>
  <c r="E53" i="2"/>
  <c r="G53" i="2" s="1"/>
  <c r="E57" i="2"/>
  <c r="G57" i="2" s="1"/>
  <c r="E61" i="2"/>
  <c r="G61" i="2" s="1"/>
  <c r="E65" i="2"/>
  <c r="G65" i="2" s="1"/>
  <c r="E69" i="2"/>
  <c r="G69" i="2" s="1"/>
  <c r="E73" i="2"/>
  <c r="G73" i="2" s="1"/>
  <c r="E77" i="2"/>
  <c r="G77" i="2" s="1"/>
  <c r="E81" i="2"/>
  <c r="G81" i="2" s="1"/>
  <c r="E86" i="2"/>
  <c r="G86" i="2" s="1"/>
  <c r="E89" i="2"/>
  <c r="G89" i="2" s="1"/>
  <c r="Q41" i="2"/>
  <c r="H41" i="2" s="1"/>
  <c r="Q34" i="2"/>
  <c r="H34" i="2" s="1"/>
  <c r="Q50" i="2"/>
  <c r="H50" i="2" s="1"/>
  <c r="P20" i="10"/>
  <c r="R103" i="10"/>
  <c r="I103" i="10" s="1"/>
  <c r="P6" i="10"/>
  <c r="P16" i="10"/>
  <c r="P9" i="10"/>
  <c r="P10" i="10"/>
  <c r="P17" i="10"/>
  <c r="P21" i="10"/>
  <c r="E18" i="23"/>
  <c r="E38" i="23"/>
  <c r="E58" i="23"/>
  <c r="Q12" i="12"/>
  <c r="J4" i="23"/>
  <c r="J25" i="23"/>
  <c r="V25" i="23" s="1"/>
  <c r="T103" i="12"/>
  <c r="G60" i="24"/>
  <c r="G67" i="24"/>
  <c r="G68" i="24"/>
  <c r="G77" i="24"/>
  <c r="G78" i="24"/>
  <c r="G81" i="24"/>
  <c r="G82" i="24"/>
  <c r="G91" i="24"/>
  <c r="G65" i="24"/>
  <c r="G66" i="24"/>
  <c r="G71" i="24"/>
  <c r="G72" i="24"/>
  <c r="G73" i="24"/>
  <c r="G74" i="24"/>
  <c r="G75" i="24"/>
  <c r="G76" i="24"/>
  <c r="G89" i="24"/>
  <c r="G90" i="24"/>
  <c r="G99" i="24"/>
  <c r="G100" i="24"/>
  <c r="G61" i="24"/>
  <c r="G62" i="24"/>
  <c r="G93" i="24"/>
  <c r="K32" i="24"/>
  <c r="L32" i="24" s="1"/>
  <c r="K34" i="24"/>
  <c r="L34" i="24" s="1"/>
  <c r="K36" i="24"/>
  <c r="L36" i="24" s="1"/>
  <c r="K38" i="24"/>
  <c r="L38" i="24" s="1"/>
  <c r="K40" i="24"/>
  <c r="L40" i="24" s="1"/>
  <c r="K42" i="24"/>
  <c r="L42" i="24" s="1"/>
  <c r="K44" i="24"/>
  <c r="L44" i="24" s="1"/>
  <c r="K46" i="24"/>
  <c r="L46" i="24" s="1"/>
  <c r="K50" i="24"/>
  <c r="L50" i="24" s="1"/>
  <c r="K52" i="24"/>
  <c r="L52" i="24" s="1"/>
  <c r="K54" i="24"/>
  <c r="L54" i="24" s="1"/>
  <c r="K56" i="24"/>
  <c r="L56" i="24" s="1"/>
  <c r="G59" i="24"/>
  <c r="G63" i="24"/>
  <c r="G79" i="24"/>
  <c r="G80" i="24"/>
  <c r="G83" i="24"/>
  <c r="G84" i="24"/>
  <c r="G95" i="24"/>
  <c r="G101" i="24"/>
  <c r="G103" i="24"/>
  <c r="G64" i="24"/>
  <c r="G69" i="24"/>
  <c r="G70" i="24"/>
  <c r="G86" i="24"/>
  <c r="G87" i="24"/>
  <c r="K35" i="24"/>
  <c r="L35" i="24" s="1"/>
  <c r="K51" i="24"/>
  <c r="L51" i="24" s="1"/>
  <c r="G92" i="24"/>
  <c r="K31" i="24"/>
  <c r="L31" i="24" s="1"/>
  <c r="K39" i="24"/>
  <c r="L39" i="24" s="1"/>
  <c r="K55" i="24"/>
  <c r="L55" i="24" s="1"/>
  <c r="G97" i="24"/>
  <c r="K45" i="24"/>
  <c r="L45" i="24" s="1"/>
  <c r="G85" i="24"/>
  <c r="G96" i="24"/>
  <c r="K49" i="24"/>
  <c r="L49" i="24" s="1"/>
  <c r="K57" i="24"/>
  <c r="L57" i="24" s="1"/>
  <c r="K47" i="24"/>
  <c r="L47" i="24" s="1"/>
  <c r="G88" i="24"/>
  <c r="G94" i="24"/>
  <c r="G98" i="24"/>
  <c r="G102" i="24"/>
  <c r="K37" i="24"/>
  <c r="L37" i="24" s="1"/>
  <c r="K53" i="24"/>
  <c r="L53" i="24" s="1"/>
  <c r="P7" i="24"/>
  <c r="P24" i="24"/>
  <c r="O5" i="24"/>
  <c r="E58" i="4"/>
  <c r="G58" i="4" s="1"/>
  <c r="E60" i="4"/>
  <c r="G60" i="4" s="1"/>
  <c r="E63" i="4"/>
  <c r="G63" i="4" s="1"/>
  <c r="E65" i="4"/>
  <c r="G65" i="4" s="1"/>
  <c r="E70" i="4"/>
  <c r="G70" i="4" s="1"/>
  <c r="E75" i="4"/>
  <c r="G75" i="4" s="1"/>
  <c r="E77" i="4"/>
  <c r="G77" i="4" s="1"/>
  <c r="E80" i="4"/>
  <c r="G80" i="4" s="1"/>
  <c r="E82" i="4"/>
  <c r="G82" i="4" s="1"/>
  <c r="E89" i="4"/>
  <c r="G89" i="4" s="1"/>
  <c r="E91" i="4"/>
  <c r="G91" i="4" s="1"/>
  <c r="E53" i="4"/>
  <c r="G53" i="4" s="1"/>
  <c r="E59" i="4"/>
  <c r="G59" i="4" s="1"/>
  <c r="E61" i="4"/>
  <c r="G61" i="4" s="1"/>
  <c r="E64" i="4"/>
  <c r="G64" i="4" s="1"/>
  <c r="E76" i="4"/>
  <c r="G76" i="4" s="1"/>
  <c r="E56" i="4"/>
  <c r="G56" i="4" s="1"/>
  <c r="E66" i="4"/>
  <c r="G66" i="4" s="1"/>
  <c r="E68" i="4"/>
  <c r="G68" i="4" s="1"/>
  <c r="E71" i="4"/>
  <c r="G71" i="4" s="1"/>
  <c r="E73" i="4"/>
  <c r="G73" i="4" s="1"/>
  <c r="E78" i="4"/>
  <c r="G78" i="4" s="1"/>
  <c r="E86" i="4"/>
  <c r="G86" i="4" s="1"/>
  <c r="E74" i="4"/>
  <c r="G74" i="4" s="1"/>
  <c r="E79" i="4"/>
  <c r="G79" i="4" s="1"/>
  <c r="E81" i="4"/>
  <c r="G81" i="4" s="1"/>
  <c r="E83" i="4"/>
  <c r="G83" i="4" s="1"/>
  <c r="E84" i="4"/>
  <c r="G84" i="4" s="1"/>
  <c r="E90" i="4"/>
  <c r="G90" i="4" s="1"/>
  <c r="E57" i="4"/>
  <c r="G57" i="4" s="1"/>
  <c r="E69" i="4"/>
  <c r="G69" i="4" s="1"/>
  <c r="E87" i="4"/>
  <c r="G87" i="4" s="1"/>
  <c r="E62" i="4"/>
  <c r="G62" i="4" s="1"/>
  <c r="E54" i="4"/>
  <c r="G54" i="4" s="1"/>
  <c r="E55" i="4"/>
  <c r="G55" i="4" s="1"/>
  <c r="E67" i="4"/>
  <c r="G67" i="4" s="1"/>
  <c r="E85" i="4"/>
  <c r="G85" i="4" s="1"/>
  <c r="E72" i="4"/>
  <c r="G72" i="4" s="1"/>
  <c r="E88" i="4"/>
  <c r="G88" i="4" s="1"/>
  <c r="P24" i="4"/>
  <c r="K40" i="4"/>
  <c r="L40" i="4" s="1"/>
  <c r="P17" i="4"/>
  <c r="K28" i="4"/>
  <c r="L28" i="4" s="1"/>
  <c r="K44" i="4"/>
  <c r="L44" i="4" s="1"/>
  <c r="O6" i="4"/>
  <c r="O7" i="4" s="1"/>
  <c r="K32" i="4"/>
  <c r="L32" i="4" s="1"/>
  <c r="K48" i="4"/>
  <c r="L48" i="4" s="1"/>
  <c r="P10" i="24"/>
  <c r="P21" i="24"/>
  <c r="P22" i="24" s="1"/>
  <c r="P23" i="24"/>
  <c r="O7" i="24"/>
  <c r="P11" i="24"/>
  <c r="K21" i="24"/>
  <c r="L21" i="24" s="1"/>
  <c r="K20" i="24"/>
  <c r="Q10" i="12"/>
  <c r="Q24" i="12"/>
  <c r="Q7" i="10"/>
  <c r="Q10" i="10"/>
  <c r="P18" i="10"/>
  <c r="P19" i="10" s="1"/>
  <c r="P8" i="10"/>
  <c r="P11" i="10"/>
  <c r="P12" i="10" s="1"/>
  <c r="P22" i="10"/>
  <c r="P23" i="10" s="1"/>
  <c r="P24" i="10" s="1"/>
  <c r="Q25" i="10"/>
  <c r="Q26" i="10" s="1"/>
  <c r="Q14" i="10"/>
  <c r="L84" i="10"/>
  <c r="M84" i="10" s="1"/>
  <c r="L103" i="10"/>
  <c r="M103" i="10" s="1"/>
  <c r="Q5" i="10"/>
  <c r="Q6" i="10" s="1"/>
  <c r="P26" i="10"/>
  <c r="S103" i="10"/>
  <c r="P21" i="4"/>
  <c r="P22" i="4" s="1"/>
  <c r="O20" i="4"/>
  <c r="O21" i="4" s="1"/>
  <c r="O5" i="4"/>
  <c r="P18" i="4"/>
  <c r="P12" i="4"/>
  <c r="O14" i="4"/>
  <c r="O16" i="4"/>
  <c r="O17" i="4" s="1"/>
  <c r="O18" i="4" s="1"/>
  <c r="O19" i="4" s="1"/>
  <c r="P19" i="4"/>
  <c r="P23" i="4"/>
  <c r="E15" i="2"/>
  <c r="P15" i="2"/>
  <c r="P16" i="2" s="1"/>
  <c r="P17" i="2"/>
  <c r="E19" i="2"/>
  <c r="K19" i="2" s="1"/>
  <c r="L19" i="2" s="1"/>
  <c r="Q29" i="2"/>
  <c r="H29" i="2" s="1"/>
  <c r="R34" i="2"/>
  <c r="Q38" i="2"/>
  <c r="H38" i="2" s="1"/>
  <c r="Q45" i="2"/>
  <c r="H45" i="2" s="1"/>
  <c r="R50" i="2"/>
  <c r="P10" i="2"/>
  <c r="P12" i="2"/>
  <c r="O16" i="2"/>
  <c r="O17" i="2" s="1"/>
  <c r="O18" i="2" s="1"/>
  <c r="O19" i="2" s="1"/>
  <c r="P21" i="2"/>
  <c r="P22" i="2" s="1"/>
  <c r="R31" i="2"/>
  <c r="Q33" i="2"/>
  <c r="H33" i="2" s="1"/>
  <c r="R38" i="2"/>
  <c r="Q42" i="2"/>
  <c r="H42" i="2" s="1"/>
  <c r="R47" i="2"/>
  <c r="Q49" i="2"/>
  <c r="H49" i="2" s="1"/>
  <c r="R30" i="2"/>
  <c r="R39" i="2"/>
  <c r="R46" i="2"/>
  <c r="P18" i="2"/>
  <c r="O20" i="2"/>
  <c r="O21" i="2" s="1"/>
  <c r="O22" i="2"/>
  <c r="R26" i="2"/>
  <c r="Q30" i="2"/>
  <c r="H30" i="2" s="1"/>
  <c r="R35" i="2"/>
  <c r="Q37" i="2"/>
  <c r="H37" i="2" s="1"/>
  <c r="R42" i="2"/>
  <c r="Q46" i="2"/>
  <c r="H46" i="2" s="1"/>
  <c r="J6" i="23"/>
  <c r="R6" i="23" s="1"/>
  <c r="S6" i="23" s="1"/>
  <c r="J13" i="23"/>
  <c r="W13" i="23" s="1"/>
  <c r="J16" i="23"/>
  <c r="R16" i="23" s="1"/>
  <c r="S16" i="23" s="1"/>
  <c r="J21" i="23"/>
  <c r="W21" i="23" s="1"/>
  <c r="E53" i="23"/>
  <c r="E8" i="23"/>
  <c r="P15" i="4"/>
  <c r="K26" i="4"/>
  <c r="L26" i="4" s="1"/>
  <c r="K34" i="4"/>
  <c r="L34" i="4" s="1"/>
  <c r="K42" i="4"/>
  <c r="L42" i="4" s="1"/>
  <c r="K50" i="4"/>
  <c r="L50" i="4" s="1"/>
  <c r="O8" i="4"/>
  <c r="P10" i="4"/>
  <c r="P13" i="4"/>
  <c r="P14" i="4" s="1"/>
  <c r="K30" i="4"/>
  <c r="L30" i="4" s="1"/>
  <c r="K38" i="4"/>
  <c r="L38" i="4" s="1"/>
  <c r="K46" i="4"/>
  <c r="L46" i="4" s="1"/>
  <c r="L102" i="10"/>
  <c r="M102" i="10" s="1"/>
  <c r="Q18" i="10"/>
  <c r="Q23" i="10"/>
  <c r="S102" i="10"/>
  <c r="S101" i="10" s="1"/>
  <c r="S100" i="10" s="1"/>
  <c r="S99" i="10" s="1"/>
  <c r="S98" i="10" s="1"/>
  <c r="S97" i="10" s="1"/>
  <c r="S96" i="10" s="1"/>
  <c r="S95" i="10" s="1"/>
  <c r="S94" i="10" s="1"/>
  <c r="S93" i="10" s="1"/>
  <c r="S92" i="10" s="1"/>
  <c r="S91" i="10" s="1"/>
  <c r="S90" i="10" s="1"/>
  <c r="S89" i="10" s="1"/>
  <c r="S88" i="10" s="1"/>
  <c r="S87" i="10" s="1"/>
  <c r="S86" i="10" s="1"/>
  <c r="S85" i="10" s="1"/>
  <c r="S84" i="10" s="1"/>
  <c r="S83" i="10" s="1"/>
  <c r="S82" i="10" s="1"/>
  <c r="S81" i="10" s="1"/>
  <c r="S80" i="10" s="1"/>
  <c r="S79" i="10" s="1"/>
  <c r="S78" i="10" s="1"/>
  <c r="S77" i="10" s="1"/>
  <c r="S76" i="10" s="1"/>
  <c r="S75" i="10" s="1"/>
  <c r="S74" i="10" s="1"/>
  <c r="S73" i="10" s="1"/>
  <c r="S72" i="10" s="1"/>
  <c r="S71" i="10" s="1"/>
  <c r="S70" i="10" s="1"/>
  <c r="S69" i="10" s="1"/>
  <c r="S68" i="10" s="1"/>
  <c r="S67" i="10" s="1"/>
  <c r="S66" i="10" s="1"/>
  <c r="S65" i="10" s="1"/>
  <c r="S64" i="10" s="1"/>
  <c r="S63" i="10" s="1"/>
  <c r="S62" i="10" s="1"/>
  <c r="S61" i="10" s="1"/>
  <c r="S60" i="10" s="1"/>
  <c r="S59" i="10" s="1"/>
  <c r="S58" i="10" s="1"/>
  <c r="S57" i="10" s="1"/>
  <c r="S56" i="10" s="1"/>
  <c r="S55" i="10" s="1"/>
  <c r="S54" i="10" s="1"/>
  <c r="S53" i="10" s="1"/>
  <c r="S52" i="10" s="1"/>
  <c r="S51" i="10" s="1"/>
  <c r="S50" i="10" s="1"/>
  <c r="S49" i="10" s="1"/>
  <c r="S48" i="10" s="1"/>
  <c r="S47" i="10" s="1"/>
  <c r="S46" i="10" s="1"/>
  <c r="S45" i="10" s="1"/>
  <c r="S44" i="10" s="1"/>
  <c r="S43" i="10" s="1"/>
  <c r="S42" i="10" s="1"/>
  <c r="S41" i="10" s="1"/>
  <c r="S40" i="10" s="1"/>
  <c r="S39" i="10" s="1"/>
  <c r="S38" i="10" s="1"/>
  <c r="S37" i="10" s="1"/>
  <c r="S36" i="10" s="1"/>
  <c r="S35" i="10" s="1"/>
  <c r="S34" i="10" s="1"/>
  <c r="S33" i="10" s="1"/>
  <c r="S32" i="10" s="1"/>
  <c r="S31" i="10" s="1"/>
  <c r="S30" i="10" s="1"/>
  <c r="S29" i="10" s="1"/>
  <c r="S28" i="10" s="1"/>
  <c r="R102" i="10"/>
  <c r="I102" i="10" s="1"/>
  <c r="Q27" i="10"/>
  <c r="Q28" i="10" s="1"/>
  <c r="Q29" i="10" s="1"/>
  <c r="Q30" i="10" s="1"/>
  <c r="Q31" i="10" s="1"/>
  <c r="T102" i="12"/>
  <c r="T101" i="12" s="1"/>
  <c r="T100" i="12" s="1"/>
  <c r="T99" i="12" s="1"/>
  <c r="T98" i="12" s="1"/>
  <c r="T97" i="12" s="1"/>
  <c r="T96" i="12" s="1"/>
  <c r="T95" i="12" s="1"/>
  <c r="T94" i="12" s="1"/>
  <c r="T93" i="12" s="1"/>
  <c r="T92" i="12" s="1"/>
  <c r="T91" i="12" s="1"/>
  <c r="T90" i="12" s="1"/>
  <c r="T89" i="12" s="1"/>
  <c r="T88" i="12" s="1"/>
  <c r="T87" i="12" s="1"/>
  <c r="T86" i="12" s="1"/>
  <c r="T85" i="12" s="1"/>
  <c r="T84" i="12" s="1"/>
  <c r="T83" i="12" s="1"/>
  <c r="T82" i="12" s="1"/>
  <c r="T81" i="12" s="1"/>
  <c r="T80" i="12" s="1"/>
  <c r="T79" i="12" s="1"/>
  <c r="T78" i="12" s="1"/>
  <c r="T77" i="12" s="1"/>
  <c r="T76" i="12" s="1"/>
  <c r="T75" i="12" s="1"/>
  <c r="T74" i="12" s="1"/>
  <c r="T73" i="12" s="1"/>
  <c r="T72" i="12" s="1"/>
  <c r="T71" i="12" s="1"/>
  <c r="T70" i="12" s="1"/>
  <c r="T69" i="12" s="1"/>
  <c r="T68" i="12" s="1"/>
  <c r="T67" i="12" s="1"/>
  <c r="T66" i="12" s="1"/>
  <c r="T65" i="12" s="1"/>
  <c r="T64" i="12" s="1"/>
  <c r="T63" i="12" s="1"/>
  <c r="T62" i="12" s="1"/>
  <c r="T61" i="12" s="1"/>
  <c r="T60" i="12" s="1"/>
  <c r="T59" i="12" s="1"/>
  <c r="T58" i="12" s="1"/>
  <c r="T57" i="12" s="1"/>
  <c r="T56" i="12" s="1"/>
  <c r="T55" i="12" s="1"/>
  <c r="T54" i="12" s="1"/>
  <c r="T53" i="12" s="1"/>
  <c r="T52" i="12" s="1"/>
  <c r="T51" i="12" s="1"/>
  <c r="T50" i="12" s="1"/>
  <c r="T49" i="12" s="1"/>
  <c r="T48" i="12" s="1"/>
  <c r="T47" i="12" s="1"/>
  <c r="T46" i="12" s="1"/>
  <c r="T45" i="12" s="1"/>
  <c r="T44" i="12" s="1"/>
  <c r="T43" i="12" s="1"/>
  <c r="T42" i="12" s="1"/>
  <c r="T41" i="12" s="1"/>
  <c r="T40" i="12" s="1"/>
  <c r="T39" i="12" s="1"/>
  <c r="T38" i="12" s="1"/>
  <c r="T37" i="12" s="1"/>
  <c r="T36" i="12" s="1"/>
  <c r="T35" i="12" s="1"/>
  <c r="T34" i="12" s="1"/>
  <c r="T33" i="12" s="1"/>
  <c r="T32" i="12" s="1"/>
  <c r="S102" i="12"/>
  <c r="J102" i="12" s="1"/>
  <c r="O20" i="24"/>
  <c r="O21" i="24" s="1"/>
  <c r="O10" i="24"/>
  <c r="O11" i="24" s="1"/>
  <c r="O12" i="24" s="1"/>
  <c r="O13" i="24" s="1"/>
  <c r="J11" i="23"/>
  <c r="V11" i="23" s="1"/>
  <c r="J9" i="23"/>
  <c r="V9" i="23" s="1"/>
  <c r="J14" i="23"/>
  <c r="V14" i="23" s="1"/>
  <c r="J20" i="23"/>
  <c r="V20" i="23" s="1"/>
  <c r="J7" i="23"/>
  <c r="V7" i="23" s="1"/>
  <c r="J8" i="23"/>
  <c r="W8" i="23" s="1"/>
  <c r="J12" i="23"/>
  <c r="V12" i="23" s="1"/>
  <c r="J23" i="23"/>
  <c r="W23" i="23" s="1"/>
  <c r="J5" i="23"/>
  <c r="W5" i="23" s="1"/>
  <c r="J27" i="23"/>
  <c r="W27" i="23" s="1"/>
  <c r="Y28" i="23" s="1"/>
  <c r="J10" i="23"/>
  <c r="V10" i="23" s="1"/>
  <c r="J17" i="23"/>
  <c r="V17" i="23" s="1"/>
  <c r="J19" i="23"/>
  <c r="W19" i="23" s="1"/>
  <c r="E63" i="23"/>
  <c r="K22" i="24"/>
  <c r="L22" i="24" s="1"/>
  <c r="K7" i="24"/>
  <c r="G7" i="24" s="1"/>
  <c r="K19" i="24"/>
  <c r="L19" i="24" s="1"/>
  <c r="K10" i="24"/>
  <c r="K11" i="24"/>
  <c r="L11" i="24" s="1"/>
  <c r="O14" i="24"/>
  <c r="O15" i="24" s="1"/>
  <c r="K23" i="24"/>
  <c r="L23" i="24" s="1"/>
  <c r="R8" i="12"/>
  <c r="R16" i="12"/>
  <c r="R17" i="12" s="1"/>
  <c r="R18" i="12" s="1"/>
  <c r="R19" i="12" s="1"/>
  <c r="Q8" i="10"/>
  <c r="Q9" i="10" s="1"/>
  <c r="Q15" i="10"/>
  <c r="Q24" i="10"/>
  <c r="Q11" i="10"/>
  <c r="Q12" i="10"/>
  <c r="Q19" i="10"/>
  <c r="Q21" i="10"/>
  <c r="E13" i="23"/>
  <c r="J18" i="23"/>
  <c r="V18" i="23" s="1"/>
  <c r="E23" i="23"/>
  <c r="J26" i="23"/>
  <c r="R26" i="23" s="1"/>
  <c r="S26" i="23" s="1"/>
  <c r="J15" i="23"/>
  <c r="V15" i="23" s="1"/>
  <c r="J22" i="23"/>
  <c r="R22" i="23" s="1"/>
  <c r="S22" i="23" s="1"/>
  <c r="J24" i="23"/>
  <c r="W24" i="23" s="1"/>
  <c r="E28" i="23"/>
  <c r="E33" i="23"/>
  <c r="E43" i="23"/>
  <c r="P5" i="2"/>
  <c r="P6" i="2" s="1"/>
  <c r="P13" i="2"/>
  <c r="P14" i="2" s="1"/>
  <c r="P11" i="2"/>
  <c r="E52" i="2"/>
  <c r="G52" i="2" s="1"/>
  <c r="D15" i="2"/>
  <c r="K15" i="2" s="1"/>
  <c r="L15" i="2" s="1"/>
  <c r="D14" i="2"/>
  <c r="K14" i="2" s="1"/>
  <c r="D13" i="2"/>
  <c r="K13" i="2" s="1"/>
  <c r="D12" i="2"/>
  <c r="K12" i="2" s="1"/>
  <c r="G12" i="2" s="1"/>
  <c r="D11" i="2"/>
  <c r="K11" i="2" s="1"/>
  <c r="D10" i="2"/>
  <c r="K10" i="2" s="1"/>
  <c r="L10" i="2" s="1"/>
  <c r="D9" i="2"/>
  <c r="D8" i="2"/>
  <c r="K8" i="2" s="1"/>
  <c r="G8" i="2" s="1"/>
  <c r="D7" i="2"/>
  <c r="D6" i="2"/>
  <c r="K6" i="2" s="1"/>
  <c r="L6" i="2" s="1"/>
  <c r="D5" i="2"/>
  <c r="K5" i="2" s="1"/>
  <c r="E49" i="2"/>
  <c r="E45" i="2"/>
  <c r="E41" i="2"/>
  <c r="E37" i="2"/>
  <c r="E33" i="2"/>
  <c r="E29" i="2"/>
  <c r="E25" i="2"/>
  <c r="E21" i="2"/>
  <c r="E17" i="2"/>
  <c r="K17" i="2" s="1"/>
  <c r="E50" i="2"/>
  <c r="E46" i="2"/>
  <c r="E42" i="2"/>
  <c r="E38" i="2"/>
  <c r="E34" i="2"/>
  <c r="E30" i="2"/>
  <c r="E26" i="2"/>
  <c r="E22" i="2"/>
  <c r="K22" i="2" s="1"/>
  <c r="L22" i="2" s="1"/>
  <c r="E18" i="2"/>
  <c r="K18" i="2" s="1"/>
  <c r="L18" i="2" s="1"/>
  <c r="E51" i="2"/>
  <c r="E47" i="2"/>
  <c r="E43" i="2"/>
  <c r="E39" i="2"/>
  <c r="E35" i="2"/>
  <c r="E31" i="2"/>
  <c r="E48" i="2"/>
  <c r="E44" i="2"/>
  <c r="E40" i="2"/>
  <c r="E36" i="2"/>
  <c r="E32" i="2"/>
  <c r="E28" i="2"/>
  <c r="E24" i="2"/>
  <c r="K24" i="2" s="1"/>
  <c r="L24" i="2" s="1"/>
  <c r="E20" i="2"/>
  <c r="K20" i="2" s="1"/>
  <c r="L20" i="2" s="1"/>
  <c r="E16" i="2"/>
  <c r="K16" i="2" s="1"/>
  <c r="L16" i="2" s="1"/>
  <c r="O5" i="2"/>
  <c r="K9" i="2"/>
  <c r="E23" i="2"/>
  <c r="K23" i="2" s="1"/>
  <c r="L23" i="2" s="1"/>
  <c r="R27" i="2"/>
  <c r="P7" i="2"/>
  <c r="K7" i="2"/>
  <c r="Q26" i="2"/>
  <c r="H26" i="2" s="1"/>
  <c r="R29" i="2"/>
  <c r="R33" i="2"/>
  <c r="R37" i="2"/>
  <c r="R41" i="2"/>
  <c r="R45" i="2"/>
  <c r="R49" i="2"/>
  <c r="E52" i="4"/>
  <c r="G52" i="4" s="1"/>
  <c r="E50" i="4"/>
  <c r="E48" i="4"/>
  <c r="E46" i="4"/>
  <c r="E44" i="4"/>
  <c r="E42" i="4"/>
  <c r="E40" i="4"/>
  <c r="E38" i="4"/>
  <c r="E36" i="4"/>
  <c r="G36" i="4" s="1"/>
  <c r="E34" i="4"/>
  <c r="E32" i="4"/>
  <c r="E30" i="4"/>
  <c r="E28" i="4"/>
  <c r="G28" i="4" s="1"/>
  <c r="E26" i="4"/>
  <c r="E24" i="4"/>
  <c r="E23" i="4"/>
  <c r="K23" i="4" s="1"/>
  <c r="L23" i="4" s="1"/>
  <c r="D4" i="4"/>
  <c r="E51" i="4"/>
  <c r="E49" i="4"/>
  <c r="E47" i="4"/>
  <c r="E45" i="4"/>
  <c r="E43" i="4"/>
  <c r="E41" i="4"/>
  <c r="E39" i="4"/>
  <c r="E37" i="4"/>
  <c r="E35" i="4"/>
  <c r="E33" i="4"/>
  <c r="E31" i="4"/>
  <c r="E29" i="4"/>
  <c r="E27" i="4"/>
  <c r="E25" i="4"/>
  <c r="E22" i="4"/>
  <c r="K22" i="4" s="1"/>
  <c r="L22" i="4" s="1"/>
  <c r="E20" i="4"/>
  <c r="E21" i="4"/>
  <c r="K21" i="4" s="1"/>
  <c r="L21" i="4" s="1"/>
  <c r="E19" i="4"/>
  <c r="K19" i="4" s="1"/>
  <c r="L19" i="4" s="1"/>
  <c r="E17" i="4"/>
  <c r="K17" i="4" s="1"/>
  <c r="E15" i="4"/>
  <c r="D14" i="4"/>
  <c r="K14" i="4" s="1"/>
  <c r="D11" i="4"/>
  <c r="K11" i="4" s="1"/>
  <c r="D7" i="4"/>
  <c r="K7" i="4" s="1"/>
  <c r="E18" i="4"/>
  <c r="K18" i="4" s="1"/>
  <c r="L18" i="4" s="1"/>
  <c r="E16" i="4"/>
  <c r="K16" i="4" s="1"/>
  <c r="L16" i="4" s="1"/>
  <c r="D9" i="4"/>
  <c r="K9" i="4" s="1"/>
  <c r="D5" i="4"/>
  <c r="K5" i="4" s="1"/>
  <c r="D12" i="4"/>
  <c r="K12" i="4" s="1"/>
  <c r="K27" i="4"/>
  <c r="L27" i="4" s="1"/>
  <c r="P27" i="4"/>
  <c r="R27" i="4" s="1"/>
  <c r="O27" i="4"/>
  <c r="K35" i="4"/>
  <c r="L35" i="4" s="1"/>
  <c r="P35" i="4"/>
  <c r="R35" i="4" s="1"/>
  <c r="O35" i="4"/>
  <c r="K43" i="4"/>
  <c r="L43" i="4" s="1"/>
  <c r="P43" i="4"/>
  <c r="R43" i="4" s="1"/>
  <c r="O43" i="4"/>
  <c r="K51" i="4"/>
  <c r="L51" i="4" s="1"/>
  <c r="P51" i="4"/>
  <c r="R52" i="4" s="1"/>
  <c r="O51" i="4"/>
  <c r="R28" i="2"/>
  <c r="R32" i="2"/>
  <c r="R36" i="2"/>
  <c r="R40" i="2"/>
  <c r="R44" i="2"/>
  <c r="R48" i="2"/>
  <c r="D6" i="4"/>
  <c r="K6" i="4" s="1"/>
  <c r="G6" i="4" s="1"/>
  <c r="P7" i="4"/>
  <c r="P8" i="4" s="1"/>
  <c r="K25" i="4"/>
  <c r="L25" i="4" s="1"/>
  <c r="P25" i="4"/>
  <c r="O25" i="4"/>
  <c r="K33" i="4"/>
  <c r="L33" i="4" s="1"/>
  <c r="P33" i="4"/>
  <c r="R33" i="4" s="1"/>
  <c r="O33" i="4"/>
  <c r="K41" i="4"/>
  <c r="L41" i="4" s="1"/>
  <c r="P41" i="4"/>
  <c r="R41" i="4" s="1"/>
  <c r="O41" i="4"/>
  <c r="K49" i="4"/>
  <c r="L49" i="4" s="1"/>
  <c r="P49" i="4"/>
  <c r="R49" i="4" s="1"/>
  <c r="O49" i="4"/>
  <c r="O6" i="2"/>
  <c r="O8" i="2"/>
  <c r="O14" i="2"/>
  <c r="Q28" i="2"/>
  <c r="H28" i="2" s="1"/>
  <c r="Q32" i="2"/>
  <c r="H32" i="2" s="1"/>
  <c r="Q36" i="2"/>
  <c r="H36" i="2" s="1"/>
  <c r="Q40" i="2"/>
  <c r="H40" i="2" s="1"/>
  <c r="Q44" i="2"/>
  <c r="H44" i="2" s="1"/>
  <c r="Q48" i="2"/>
  <c r="H48" i="2" s="1"/>
  <c r="R51" i="2"/>
  <c r="D10" i="4"/>
  <c r="K10" i="4" s="1"/>
  <c r="P11" i="4"/>
  <c r="D13" i="4"/>
  <c r="K13" i="4" s="1"/>
  <c r="O22" i="4"/>
  <c r="O23" i="4" s="1"/>
  <c r="O24" i="4" s="1"/>
  <c r="K31" i="4"/>
  <c r="L31" i="4" s="1"/>
  <c r="P31" i="4"/>
  <c r="R31" i="4" s="1"/>
  <c r="O31" i="4"/>
  <c r="K39" i="4"/>
  <c r="L39" i="4" s="1"/>
  <c r="P39" i="4"/>
  <c r="R39" i="4" s="1"/>
  <c r="O39" i="4"/>
  <c r="K47" i="4"/>
  <c r="L47" i="4" s="1"/>
  <c r="P47" i="4"/>
  <c r="R47" i="4" s="1"/>
  <c r="O47" i="4"/>
  <c r="Q27" i="2"/>
  <c r="H27" i="2" s="1"/>
  <c r="Q31" i="2"/>
  <c r="H31" i="2" s="1"/>
  <c r="Q35" i="2"/>
  <c r="H35" i="2" s="1"/>
  <c r="Q39" i="2"/>
  <c r="H39" i="2" s="1"/>
  <c r="Q43" i="2"/>
  <c r="H43" i="2" s="1"/>
  <c r="Q47" i="2"/>
  <c r="H47" i="2" s="1"/>
  <c r="P5" i="4"/>
  <c r="D8" i="4"/>
  <c r="K8" i="4" s="1"/>
  <c r="O9" i="4"/>
  <c r="D15" i="4"/>
  <c r="K15" i="4" s="1"/>
  <c r="L15" i="4" s="1"/>
  <c r="K29" i="4"/>
  <c r="L29" i="4" s="1"/>
  <c r="P29" i="4"/>
  <c r="O29" i="4"/>
  <c r="K37" i="4"/>
  <c r="L37" i="4" s="1"/>
  <c r="P37" i="4"/>
  <c r="R37" i="4" s="1"/>
  <c r="O37" i="4"/>
  <c r="K45" i="4"/>
  <c r="L45" i="4" s="1"/>
  <c r="P45" i="4"/>
  <c r="R45" i="4" s="1"/>
  <c r="O45" i="4"/>
  <c r="L14" i="10"/>
  <c r="L10" i="10"/>
  <c r="L9" i="10"/>
  <c r="L8" i="10"/>
  <c r="L7" i="10"/>
  <c r="L6" i="10"/>
  <c r="L26" i="10"/>
  <c r="M26" i="10" s="1"/>
  <c r="L22" i="10"/>
  <c r="M22" i="10" s="1"/>
  <c r="L18" i="10"/>
  <c r="M18" i="10" s="1"/>
  <c r="L27" i="10"/>
  <c r="M27" i="10" s="1"/>
  <c r="L19" i="10"/>
  <c r="M19" i="10" s="1"/>
  <c r="L24" i="10"/>
  <c r="M24" i="10" s="1"/>
  <c r="L16" i="10"/>
  <c r="M16" i="10" s="1"/>
  <c r="L25" i="10"/>
  <c r="M25" i="10" s="1"/>
  <c r="L21" i="10"/>
  <c r="M21" i="10" s="1"/>
  <c r="L17" i="10"/>
  <c r="M17" i="10" s="1"/>
  <c r="R20" i="12"/>
  <c r="R21" i="12" s="1"/>
  <c r="O52" i="2"/>
  <c r="Q53" i="2" s="1"/>
  <c r="H53" i="2" s="1"/>
  <c r="R28" i="12"/>
  <c r="R29" i="12" s="1"/>
  <c r="R14" i="12"/>
  <c r="R15" i="12" s="1"/>
  <c r="K21" i="2"/>
  <c r="L21" i="2" s="1"/>
  <c r="K25" i="2"/>
  <c r="L25" i="2" s="1"/>
  <c r="K26" i="2"/>
  <c r="L26" i="2" s="1"/>
  <c r="K27" i="2"/>
  <c r="L27" i="2" s="1"/>
  <c r="K28" i="2"/>
  <c r="L28" i="2" s="1"/>
  <c r="K29" i="2"/>
  <c r="L29" i="2" s="1"/>
  <c r="K30" i="2"/>
  <c r="L30" i="2" s="1"/>
  <c r="K31" i="2"/>
  <c r="L31" i="2" s="1"/>
  <c r="K32" i="2"/>
  <c r="L32" i="2" s="1"/>
  <c r="K33" i="2"/>
  <c r="L33" i="2" s="1"/>
  <c r="K34" i="2"/>
  <c r="L34" i="2" s="1"/>
  <c r="K35" i="2"/>
  <c r="L35" i="2" s="1"/>
  <c r="K36" i="2"/>
  <c r="L36" i="2" s="1"/>
  <c r="K37" i="2"/>
  <c r="L37" i="2" s="1"/>
  <c r="K38" i="2"/>
  <c r="L38" i="2" s="1"/>
  <c r="K39" i="2"/>
  <c r="L39" i="2" s="1"/>
  <c r="K40" i="2"/>
  <c r="L40" i="2" s="1"/>
  <c r="K41" i="2"/>
  <c r="L41" i="2" s="1"/>
  <c r="K42" i="2"/>
  <c r="L42" i="2" s="1"/>
  <c r="K43" i="2"/>
  <c r="L43" i="2" s="1"/>
  <c r="K44" i="2"/>
  <c r="L44" i="2" s="1"/>
  <c r="K45" i="2"/>
  <c r="L45" i="2" s="1"/>
  <c r="K46" i="2"/>
  <c r="L46" i="2" s="1"/>
  <c r="K47" i="2"/>
  <c r="L47" i="2" s="1"/>
  <c r="K48" i="2"/>
  <c r="L48" i="2" s="1"/>
  <c r="K49" i="2"/>
  <c r="L49" i="2" s="1"/>
  <c r="K50" i="2"/>
  <c r="L50" i="2" s="1"/>
  <c r="K51" i="2"/>
  <c r="L51" i="2" s="1"/>
  <c r="M23" i="12"/>
  <c r="N23" i="12" s="1"/>
  <c r="R6" i="12"/>
  <c r="R7" i="12"/>
  <c r="Q7" i="12"/>
  <c r="Q8" i="12" s="1"/>
  <c r="Q9" i="12" s="1"/>
  <c r="R26" i="12"/>
  <c r="R27" i="12" s="1"/>
  <c r="O26" i="4"/>
  <c r="O28" i="4"/>
  <c r="O30" i="4"/>
  <c r="O32" i="4"/>
  <c r="O34" i="4"/>
  <c r="O36" i="4"/>
  <c r="O38" i="4"/>
  <c r="O40" i="4"/>
  <c r="O42" i="4"/>
  <c r="O44" i="4"/>
  <c r="O46" i="4"/>
  <c r="O48" i="4"/>
  <c r="O50" i="4"/>
  <c r="O52" i="4"/>
  <c r="Q53" i="4" s="1"/>
  <c r="H53" i="4" s="1"/>
  <c r="R9" i="12"/>
  <c r="R10" i="12" s="1"/>
  <c r="R11" i="12" s="1"/>
  <c r="R12" i="12" s="1"/>
  <c r="R13" i="12" s="1"/>
  <c r="Q17" i="12"/>
  <c r="Q5" i="12"/>
  <c r="Q6" i="12" s="1"/>
  <c r="Q18" i="12"/>
  <c r="R22" i="12"/>
  <c r="R23" i="12" s="1"/>
  <c r="R24" i="12" s="1"/>
  <c r="R25" i="12" s="1"/>
  <c r="R30" i="12"/>
  <c r="P13" i="24"/>
  <c r="P14" i="24" s="1"/>
  <c r="K13" i="24"/>
  <c r="L5" i="10"/>
  <c r="P5" i="10"/>
  <c r="P7" i="10"/>
  <c r="L11" i="10"/>
  <c r="L12" i="10"/>
  <c r="L13" i="10"/>
  <c r="P14" i="10"/>
  <c r="Q11" i="12"/>
  <c r="Q13" i="12"/>
  <c r="Q14" i="12" s="1"/>
  <c r="Q19" i="12"/>
  <c r="Q20" i="12" s="1"/>
  <c r="Q21" i="12"/>
  <c r="Q22" i="12" s="1"/>
  <c r="Q23" i="12"/>
  <c r="Q25" i="12"/>
  <c r="Q26" i="12" s="1"/>
  <c r="Q27" i="12"/>
  <c r="Q28" i="12" s="1"/>
  <c r="Q29" i="12"/>
  <c r="Q30" i="12" s="1"/>
  <c r="Q31" i="12" s="1"/>
  <c r="L15" i="10"/>
  <c r="M15" i="10" s="1"/>
  <c r="L20" i="10"/>
  <c r="M20" i="10" s="1"/>
  <c r="L23" i="10"/>
  <c r="Q15" i="12"/>
  <c r="Q16" i="12" s="1"/>
  <c r="P12" i="24"/>
  <c r="K12" i="24"/>
  <c r="O22" i="24"/>
  <c r="O23" i="24" s="1"/>
  <c r="Q23" i="24" s="1"/>
  <c r="P8" i="24"/>
  <c r="P9" i="24" s="1"/>
  <c r="O8" i="24"/>
  <c r="K9" i="24"/>
  <c r="P5" i="24"/>
  <c r="P6" i="24" s="1"/>
  <c r="K5" i="24"/>
  <c r="K8" i="24"/>
  <c r="K6" i="24"/>
  <c r="K14" i="24"/>
  <c r="P15" i="24"/>
  <c r="P16" i="24" s="1"/>
  <c r="K15" i="24"/>
  <c r="L15" i="24" s="1"/>
  <c r="P18" i="24"/>
  <c r="K18" i="24"/>
  <c r="L18" i="24" s="1"/>
  <c r="P19" i="24"/>
  <c r="P20" i="24" s="1"/>
  <c r="I3" i="26"/>
  <c r="K3" i="26" s="1"/>
  <c r="O16" i="24"/>
  <c r="O17" i="24" s="1"/>
  <c r="O18" i="24" s="1"/>
  <c r="K17" i="24"/>
  <c r="T16" i="32" l="1"/>
  <c r="U15" i="32"/>
  <c r="L10" i="23"/>
  <c r="L15" i="23"/>
  <c r="L19" i="23"/>
  <c r="L23" i="23"/>
  <c r="L27" i="23"/>
  <c r="L31" i="23"/>
  <c r="N31" i="23" s="1"/>
  <c r="L35" i="23"/>
  <c r="N35" i="23" s="1"/>
  <c r="L39" i="23"/>
  <c r="N39" i="23" s="1"/>
  <c r="L43" i="23"/>
  <c r="N43" i="23" s="1"/>
  <c r="L47" i="23"/>
  <c r="N47" i="23" s="1"/>
  <c r="L51" i="23"/>
  <c r="N51" i="23" s="1"/>
  <c r="L55" i="23"/>
  <c r="N55" i="23" s="1"/>
  <c r="L59" i="23"/>
  <c r="N59" i="23" s="1"/>
  <c r="L63" i="23"/>
  <c r="N63" i="23" s="1"/>
  <c r="L67" i="23"/>
  <c r="N67" i="23" s="1"/>
  <c r="L71" i="23"/>
  <c r="N71" i="23" s="1"/>
  <c r="L75" i="23"/>
  <c r="N75" i="23" s="1"/>
  <c r="L79" i="23"/>
  <c r="N79" i="23" s="1"/>
  <c r="L83" i="23"/>
  <c r="N83" i="23" s="1"/>
  <c r="L87" i="23"/>
  <c r="N87" i="23" s="1"/>
  <c r="L16" i="23"/>
  <c r="N16" i="23" s="1"/>
  <c r="L20" i="23"/>
  <c r="L24" i="23"/>
  <c r="L28" i="23"/>
  <c r="N28" i="23" s="1"/>
  <c r="L32" i="23"/>
  <c r="N32" i="23" s="1"/>
  <c r="L36" i="23"/>
  <c r="N36" i="23" s="1"/>
  <c r="L40" i="23"/>
  <c r="N40" i="23" s="1"/>
  <c r="L44" i="23"/>
  <c r="N44" i="23" s="1"/>
  <c r="L48" i="23"/>
  <c r="N48" i="23" s="1"/>
  <c r="L52" i="23"/>
  <c r="N52" i="23" s="1"/>
  <c r="L56" i="23"/>
  <c r="N56" i="23" s="1"/>
  <c r="L60" i="23"/>
  <c r="N60" i="23" s="1"/>
  <c r="L64" i="23"/>
  <c r="N64" i="23" s="1"/>
  <c r="L68" i="23"/>
  <c r="N68" i="23" s="1"/>
  <c r="L72" i="23"/>
  <c r="N72" i="23" s="1"/>
  <c r="L76" i="23"/>
  <c r="N76" i="23" s="1"/>
  <c r="L80" i="23"/>
  <c r="N80" i="23" s="1"/>
  <c r="L84" i="23"/>
  <c r="N84" i="23" s="1"/>
  <c r="L88" i="23"/>
  <c r="N88" i="23" s="1"/>
  <c r="L17" i="23"/>
  <c r="L21" i="23"/>
  <c r="L25" i="23"/>
  <c r="L29" i="23"/>
  <c r="N29" i="23" s="1"/>
  <c r="L33" i="23"/>
  <c r="N33" i="23" s="1"/>
  <c r="L37" i="23"/>
  <c r="N37" i="23" s="1"/>
  <c r="L41" i="23"/>
  <c r="N41" i="23" s="1"/>
  <c r="L45" i="23"/>
  <c r="N45" i="23" s="1"/>
  <c r="L49" i="23"/>
  <c r="N49" i="23" s="1"/>
  <c r="L53" i="23"/>
  <c r="N53" i="23" s="1"/>
  <c r="L57" i="23"/>
  <c r="N57" i="23" s="1"/>
  <c r="L61" i="23"/>
  <c r="N61" i="23" s="1"/>
  <c r="L65" i="23"/>
  <c r="N65" i="23" s="1"/>
  <c r="L69" i="23"/>
  <c r="N69" i="23" s="1"/>
  <c r="L73" i="23"/>
  <c r="N73" i="23" s="1"/>
  <c r="L77" i="23"/>
  <c r="N77" i="23" s="1"/>
  <c r="L81" i="23"/>
  <c r="N81" i="23" s="1"/>
  <c r="L85" i="23"/>
  <c r="N85" i="23" s="1"/>
  <c r="L89" i="23"/>
  <c r="N89" i="23" s="1"/>
  <c r="L18" i="23"/>
  <c r="L22" i="23"/>
  <c r="N22" i="23" s="1"/>
  <c r="L26" i="23"/>
  <c r="N26" i="23" s="1"/>
  <c r="L30" i="23"/>
  <c r="N30" i="23" s="1"/>
  <c r="L34" i="23"/>
  <c r="N34" i="23" s="1"/>
  <c r="L38" i="23"/>
  <c r="N38" i="23" s="1"/>
  <c r="L42" i="23"/>
  <c r="N42" i="23" s="1"/>
  <c r="L46" i="23"/>
  <c r="N46" i="23" s="1"/>
  <c r="L50" i="23"/>
  <c r="N50" i="23" s="1"/>
  <c r="L54" i="23"/>
  <c r="N54" i="23" s="1"/>
  <c r="L58" i="23"/>
  <c r="N58" i="23" s="1"/>
  <c r="L62" i="23"/>
  <c r="N62" i="23" s="1"/>
  <c r="L66" i="23"/>
  <c r="N66" i="23" s="1"/>
  <c r="L70" i="23"/>
  <c r="N70" i="23" s="1"/>
  <c r="L74" i="23"/>
  <c r="N74" i="23" s="1"/>
  <c r="L78" i="23"/>
  <c r="N78" i="23" s="1"/>
  <c r="L82" i="23"/>
  <c r="N82" i="23" s="1"/>
  <c r="L86" i="23"/>
  <c r="N86" i="23" s="1"/>
  <c r="L90" i="23"/>
  <c r="N90" i="23" s="1"/>
  <c r="L14" i="23"/>
  <c r="L13" i="23"/>
  <c r="L9" i="23"/>
  <c r="L12" i="23"/>
  <c r="L11" i="23"/>
  <c r="K4" i="23"/>
  <c r="K6" i="23"/>
  <c r="K8" i="23"/>
  <c r="K9" i="23"/>
  <c r="K7" i="23"/>
  <c r="K5" i="23"/>
  <c r="G11" i="24"/>
  <c r="R28" i="4"/>
  <c r="R51" i="4"/>
  <c r="G26" i="4"/>
  <c r="G34" i="4"/>
  <c r="R25" i="4"/>
  <c r="G40" i="4"/>
  <c r="G46" i="4"/>
  <c r="L12" i="2"/>
  <c r="R24" i="2"/>
  <c r="R11" i="2"/>
  <c r="G10" i="2"/>
  <c r="R18" i="2"/>
  <c r="R17" i="2" s="1"/>
  <c r="R16" i="2" s="1"/>
  <c r="R15" i="2" s="1"/>
  <c r="R14" i="2" s="1"/>
  <c r="R13" i="2" s="1"/>
  <c r="G6" i="2"/>
  <c r="M23" i="10"/>
  <c r="S27" i="10"/>
  <c r="S26" i="10" s="1"/>
  <c r="S25" i="10" s="1"/>
  <c r="W16" i="23"/>
  <c r="V16" i="23"/>
  <c r="X17" i="23" s="1"/>
  <c r="O17" i="23" s="1"/>
  <c r="R25" i="23"/>
  <c r="S25" i="23" s="1"/>
  <c r="W25" i="23"/>
  <c r="Y24" i="23" s="1"/>
  <c r="W22" i="23"/>
  <c r="Y23" i="23" s="1"/>
  <c r="R23" i="23"/>
  <c r="S23" i="23" s="1"/>
  <c r="V21" i="23"/>
  <c r="W6" i="23"/>
  <c r="Y5" i="23" s="1"/>
  <c r="Y4" i="23" s="1"/>
  <c r="W20" i="23"/>
  <c r="Y20" i="23" s="1"/>
  <c r="V22" i="23"/>
  <c r="W17" i="23"/>
  <c r="R24" i="23"/>
  <c r="S24" i="23" s="1"/>
  <c r="W18" i="23"/>
  <c r="V24" i="23"/>
  <c r="W11" i="23"/>
  <c r="V27" i="23"/>
  <c r="X28" i="23" s="1"/>
  <c r="O28" i="23" s="1"/>
  <c r="R18" i="23"/>
  <c r="S18" i="23" s="1"/>
  <c r="N6" i="23"/>
  <c r="R27" i="23"/>
  <c r="S27" i="23" s="1"/>
  <c r="R13" i="23"/>
  <c r="S13" i="23" s="1"/>
  <c r="V13" i="23"/>
  <c r="X12" i="23" s="1"/>
  <c r="O12" i="23" s="1"/>
  <c r="W14" i="23"/>
  <c r="W12" i="23"/>
  <c r="R14" i="23"/>
  <c r="R12" i="23"/>
  <c r="S12" i="23" s="1"/>
  <c r="K48" i="24"/>
  <c r="L48" i="24" s="1"/>
  <c r="K41" i="24"/>
  <c r="G41" i="24" s="1"/>
  <c r="K30" i="24"/>
  <c r="L30" i="24" s="1"/>
  <c r="O24" i="24"/>
  <c r="K33" i="24"/>
  <c r="G33" i="24" s="1"/>
  <c r="K29" i="24"/>
  <c r="L29" i="24" s="1"/>
  <c r="K26" i="24"/>
  <c r="L26" i="24" s="1"/>
  <c r="K27" i="24"/>
  <c r="L27" i="24" s="1"/>
  <c r="R24" i="24"/>
  <c r="R25" i="24"/>
  <c r="K43" i="24"/>
  <c r="G43" i="24" s="1"/>
  <c r="K28" i="24"/>
  <c r="G28" i="24" s="1"/>
  <c r="K24" i="24"/>
  <c r="L24" i="24" s="1"/>
  <c r="K58" i="24"/>
  <c r="L58" i="24" s="1"/>
  <c r="K25" i="24"/>
  <c r="L25" i="24" s="1"/>
  <c r="G44" i="4"/>
  <c r="R24" i="4"/>
  <c r="R23" i="4" s="1"/>
  <c r="R22" i="4" s="1"/>
  <c r="G32" i="4"/>
  <c r="G48" i="4"/>
  <c r="R18" i="4"/>
  <c r="R8" i="23"/>
  <c r="S8" i="23" s="1"/>
  <c r="R10" i="23"/>
  <c r="S10" i="23" s="1"/>
  <c r="R9" i="23"/>
  <c r="S9" i="23" s="1"/>
  <c r="W9" i="23"/>
  <c r="V8" i="23"/>
  <c r="X9" i="23" s="1"/>
  <c r="O9" i="23" s="1"/>
  <c r="V6" i="23"/>
  <c r="W7" i="23"/>
  <c r="L20" i="24"/>
  <c r="O19" i="24"/>
  <c r="G17" i="24"/>
  <c r="R11" i="24"/>
  <c r="K16" i="24"/>
  <c r="L16" i="24" s="1"/>
  <c r="L17" i="24" s="1"/>
  <c r="M11" i="12"/>
  <c r="I11" i="12" s="1"/>
  <c r="R5" i="12"/>
  <c r="M55" i="12"/>
  <c r="N55" i="12" s="1"/>
  <c r="M31" i="12"/>
  <c r="N31" i="12" s="1"/>
  <c r="M10" i="12"/>
  <c r="N10" i="12" s="1"/>
  <c r="M34" i="12"/>
  <c r="N34" i="12" s="1"/>
  <c r="M44" i="12"/>
  <c r="N44" i="12" s="1"/>
  <c r="M94" i="12"/>
  <c r="N94" i="12" s="1"/>
  <c r="M50" i="12"/>
  <c r="N50" i="12" s="1"/>
  <c r="M92" i="12"/>
  <c r="N92" i="12" s="1"/>
  <c r="P25" i="10"/>
  <c r="P13" i="10"/>
  <c r="P27" i="10"/>
  <c r="P15" i="10"/>
  <c r="Q16" i="10"/>
  <c r="Q17" i="10" s="1"/>
  <c r="Q20" i="10"/>
  <c r="Q22" i="10"/>
  <c r="G10" i="4"/>
  <c r="L10" i="4"/>
  <c r="G12" i="4"/>
  <c r="L12" i="4"/>
  <c r="L17" i="4"/>
  <c r="L8" i="4"/>
  <c r="G8" i="4"/>
  <c r="P9" i="4"/>
  <c r="O10" i="4"/>
  <c r="O11" i="4" s="1"/>
  <c r="O12" i="4" s="1"/>
  <c r="G42" i="4"/>
  <c r="R36" i="4"/>
  <c r="P20" i="4"/>
  <c r="P6" i="4"/>
  <c r="K24" i="4"/>
  <c r="L24" i="4" s="1"/>
  <c r="L6" i="4"/>
  <c r="Q49" i="4"/>
  <c r="H49" i="4" s="1"/>
  <c r="Q41" i="4"/>
  <c r="H41" i="4" s="1"/>
  <c r="Q33" i="4"/>
  <c r="H33" i="4" s="1"/>
  <c r="R44" i="4"/>
  <c r="G17" i="4"/>
  <c r="G30" i="4"/>
  <c r="G38" i="4"/>
  <c r="K20" i="4"/>
  <c r="L20" i="4" s="1"/>
  <c r="P16" i="4"/>
  <c r="O15" i="4"/>
  <c r="L14" i="2"/>
  <c r="G14" i="2"/>
  <c r="L17" i="2"/>
  <c r="L8" i="2"/>
  <c r="R12" i="2"/>
  <c r="O23" i="2"/>
  <c r="P8" i="2"/>
  <c r="O15" i="2"/>
  <c r="R23" i="2"/>
  <c r="R22" i="2" s="1"/>
  <c r="R21" i="2" s="1"/>
  <c r="R20" i="2" s="1"/>
  <c r="R19" i="2" s="1"/>
  <c r="O7" i="2"/>
  <c r="R5" i="23"/>
  <c r="S5" i="23" s="1"/>
  <c r="R19" i="23"/>
  <c r="S19" i="23" s="1"/>
  <c r="R11" i="23"/>
  <c r="R21" i="23"/>
  <c r="S21" i="23" s="1"/>
  <c r="R7" i="23"/>
  <c r="N7" i="23" s="1"/>
  <c r="V5" i="23"/>
  <c r="V19" i="23"/>
  <c r="Q47" i="4"/>
  <c r="H47" i="4" s="1"/>
  <c r="Q39" i="4"/>
  <c r="H39" i="4" s="1"/>
  <c r="Q31" i="4"/>
  <c r="H31" i="4" s="1"/>
  <c r="R11" i="4"/>
  <c r="G50" i="4"/>
  <c r="Q43" i="4"/>
  <c r="H43" i="4" s="1"/>
  <c r="Q35" i="4"/>
  <c r="H35" i="4" s="1"/>
  <c r="Q27" i="4"/>
  <c r="H27" i="4" s="1"/>
  <c r="M39" i="12"/>
  <c r="N39" i="12" s="1"/>
  <c r="M12" i="12"/>
  <c r="N12" i="12" s="1"/>
  <c r="M45" i="12"/>
  <c r="N45" i="12" s="1"/>
  <c r="M14" i="12"/>
  <c r="I14" i="12" s="1"/>
  <c r="M20" i="12"/>
  <c r="N20" i="12" s="1"/>
  <c r="M24" i="12"/>
  <c r="N24" i="12" s="1"/>
  <c r="M28" i="12"/>
  <c r="I28" i="12" s="1"/>
  <c r="M38" i="12"/>
  <c r="N38" i="12" s="1"/>
  <c r="M65" i="12"/>
  <c r="N65" i="12" s="1"/>
  <c r="M15" i="12"/>
  <c r="N15" i="12" s="1"/>
  <c r="M52" i="12"/>
  <c r="N52" i="12" s="1"/>
  <c r="M78" i="12"/>
  <c r="N78" i="12" s="1"/>
  <c r="M43" i="12"/>
  <c r="M59" i="12"/>
  <c r="N59" i="12" s="1"/>
  <c r="M98" i="12"/>
  <c r="N98" i="12" s="1"/>
  <c r="M54" i="12"/>
  <c r="N54" i="12" s="1"/>
  <c r="M80" i="12"/>
  <c r="N80" i="12" s="1"/>
  <c r="M96" i="12"/>
  <c r="N96" i="12" s="1"/>
  <c r="M36" i="12"/>
  <c r="N36" i="12" s="1"/>
  <c r="M35" i="12"/>
  <c r="N35" i="12" s="1"/>
  <c r="M79" i="12"/>
  <c r="N79" i="12" s="1"/>
  <c r="M8" i="12"/>
  <c r="I8" i="12" s="1"/>
  <c r="M13" i="12"/>
  <c r="M56" i="12"/>
  <c r="N56" i="12" s="1"/>
  <c r="M17" i="12"/>
  <c r="M25" i="12"/>
  <c r="N25" i="12" s="1"/>
  <c r="M41" i="12"/>
  <c r="M73" i="12"/>
  <c r="N73" i="12" s="1"/>
  <c r="M33" i="12"/>
  <c r="M60" i="12"/>
  <c r="N60" i="12" s="1"/>
  <c r="M47" i="12"/>
  <c r="N47" i="12" s="1"/>
  <c r="M63" i="12"/>
  <c r="N63" i="12" s="1"/>
  <c r="M89" i="12"/>
  <c r="N89" i="12" s="1"/>
  <c r="M42" i="12"/>
  <c r="N42" i="12" s="1"/>
  <c r="M58" i="12"/>
  <c r="M99" i="12"/>
  <c r="N99" i="12" s="1"/>
  <c r="M53" i="12"/>
  <c r="N53" i="12" s="1"/>
  <c r="M9" i="12"/>
  <c r="I9" i="12" s="1"/>
  <c r="M83" i="12"/>
  <c r="N83" i="12" s="1"/>
  <c r="M61" i="12"/>
  <c r="N61" i="12" s="1"/>
  <c r="M6" i="12"/>
  <c r="I6" i="12" s="1"/>
  <c r="M18" i="12"/>
  <c r="N18" i="12" s="1"/>
  <c r="M22" i="12"/>
  <c r="N22" i="12" s="1"/>
  <c r="M30" i="12"/>
  <c r="N30" i="12" s="1"/>
  <c r="M49" i="12"/>
  <c r="N49" i="12" s="1"/>
  <c r="M7" i="12"/>
  <c r="N7" i="12" s="1"/>
  <c r="M37" i="12"/>
  <c r="N37" i="12" s="1"/>
  <c r="M68" i="12"/>
  <c r="N68" i="12" s="1"/>
  <c r="M51" i="12"/>
  <c r="N51" i="12" s="1"/>
  <c r="M67" i="12"/>
  <c r="N67" i="12" s="1"/>
  <c r="M90" i="12"/>
  <c r="N90" i="12" s="1"/>
  <c r="M46" i="12"/>
  <c r="N46" i="12" s="1"/>
  <c r="M85" i="12"/>
  <c r="N85" i="12" s="1"/>
  <c r="M97" i="12"/>
  <c r="N97" i="12" s="1"/>
  <c r="M88" i="12"/>
  <c r="N88" i="12" s="1"/>
  <c r="R18" i="24"/>
  <c r="R17" i="24" s="1"/>
  <c r="R16" i="24" s="1"/>
  <c r="R15" i="24" s="1"/>
  <c r="R14" i="24" s="1"/>
  <c r="R13" i="24" s="1"/>
  <c r="L7" i="24"/>
  <c r="R20" i="23"/>
  <c r="S20" i="23" s="1"/>
  <c r="V23" i="23"/>
  <c r="R17" i="23"/>
  <c r="S17" i="23" s="1"/>
  <c r="W15" i="23"/>
  <c r="V26" i="23"/>
  <c r="W10" i="23"/>
  <c r="S11" i="12"/>
  <c r="S10" i="12" s="1"/>
  <c r="S18" i="12"/>
  <c r="S17" i="12" s="1"/>
  <c r="S16" i="12" s="1"/>
  <c r="S15" i="12" s="1"/>
  <c r="S12" i="12"/>
  <c r="S12" i="10"/>
  <c r="S24" i="10"/>
  <c r="S11" i="10"/>
  <c r="S10" i="10" s="1"/>
  <c r="S9" i="10" s="1"/>
  <c r="S8" i="10" s="1"/>
  <c r="S7" i="10" s="1"/>
  <c r="S6" i="10" s="1"/>
  <c r="S5" i="10" s="1"/>
  <c r="S4" i="10" s="1"/>
  <c r="R15" i="23"/>
  <c r="S15" i="23" s="1"/>
  <c r="W26" i="23"/>
  <c r="G10" i="24"/>
  <c r="L10" i="24"/>
  <c r="R23" i="24"/>
  <c r="H23" i="24" s="1"/>
  <c r="Q22" i="24"/>
  <c r="M13" i="10"/>
  <c r="H13" i="10"/>
  <c r="M9" i="10"/>
  <c r="H9" i="10"/>
  <c r="M6" i="10"/>
  <c r="H6" i="10"/>
  <c r="G13" i="24"/>
  <c r="L13" i="24"/>
  <c r="M48" i="12"/>
  <c r="G13" i="4"/>
  <c r="L13" i="4"/>
  <c r="M64" i="12"/>
  <c r="N64" i="12" s="1"/>
  <c r="M69" i="12"/>
  <c r="N69" i="12" s="1"/>
  <c r="M77" i="12"/>
  <c r="N77" i="12" s="1"/>
  <c r="M62" i="12"/>
  <c r="N62" i="12" s="1"/>
  <c r="L63" i="10"/>
  <c r="M63" i="10" s="1"/>
  <c r="L34" i="10"/>
  <c r="M34" i="10" s="1"/>
  <c r="L30" i="10"/>
  <c r="M30" i="10" s="1"/>
  <c r="L60" i="10"/>
  <c r="M60" i="10" s="1"/>
  <c r="L92" i="10"/>
  <c r="M92" i="10" s="1"/>
  <c r="L40" i="10"/>
  <c r="M40" i="10" s="1"/>
  <c r="L72" i="10"/>
  <c r="M72" i="10" s="1"/>
  <c r="L32" i="10"/>
  <c r="M32" i="10" s="1"/>
  <c r="L59" i="10"/>
  <c r="M59" i="10" s="1"/>
  <c r="L91" i="10"/>
  <c r="M91" i="10" s="1"/>
  <c r="L46" i="10"/>
  <c r="M46" i="10" s="1"/>
  <c r="L62" i="10"/>
  <c r="M62" i="10" s="1"/>
  <c r="L78" i="10"/>
  <c r="M78" i="10" s="1"/>
  <c r="L94" i="10"/>
  <c r="M94" i="10" s="1"/>
  <c r="L41" i="10"/>
  <c r="M41" i="10" s="1"/>
  <c r="L57" i="10"/>
  <c r="M57" i="10" s="1"/>
  <c r="L73" i="10"/>
  <c r="M73" i="10" s="1"/>
  <c r="L89" i="10"/>
  <c r="M89" i="10" s="1"/>
  <c r="Q44" i="4"/>
  <c r="H44" i="4" s="1"/>
  <c r="Q46" i="4"/>
  <c r="H46" i="4" s="1"/>
  <c r="R38" i="4"/>
  <c r="R30" i="4"/>
  <c r="R48" i="4"/>
  <c r="L7" i="4"/>
  <c r="G7" i="4"/>
  <c r="Q42" i="4"/>
  <c r="H42" i="4" s="1"/>
  <c r="R34" i="4"/>
  <c r="R26" i="4"/>
  <c r="G25" i="4"/>
  <c r="G33" i="4"/>
  <c r="G41" i="4"/>
  <c r="G49" i="4"/>
  <c r="L9" i="2"/>
  <c r="G9" i="2"/>
  <c r="G36" i="2"/>
  <c r="G31" i="2"/>
  <c r="G47" i="2"/>
  <c r="G26" i="2"/>
  <c r="G42" i="2"/>
  <c r="G37" i="2"/>
  <c r="L11" i="2"/>
  <c r="G11" i="2"/>
  <c r="G6" i="24"/>
  <c r="L6" i="24"/>
  <c r="G5" i="24"/>
  <c r="L5" i="24"/>
  <c r="M5" i="24" s="1"/>
  <c r="N5" i="24" s="1"/>
  <c r="G12" i="24"/>
  <c r="L12" i="24"/>
  <c r="M12" i="10"/>
  <c r="H12" i="10"/>
  <c r="M8" i="10"/>
  <c r="H8" i="10"/>
  <c r="R12" i="24"/>
  <c r="Q45" i="4"/>
  <c r="H45" i="4" s="1"/>
  <c r="Q37" i="4"/>
  <c r="H37" i="4" s="1"/>
  <c r="Q29" i="4"/>
  <c r="H29" i="4" s="1"/>
  <c r="M82" i="12"/>
  <c r="N82" i="12" s="1"/>
  <c r="M81" i="12"/>
  <c r="N81" i="12" s="1"/>
  <c r="M71" i="12"/>
  <c r="N71" i="12" s="1"/>
  <c r="M91" i="12"/>
  <c r="N91" i="12" s="1"/>
  <c r="M66" i="12"/>
  <c r="N66" i="12" s="1"/>
  <c r="M86" i="12"/>
  <c r="N86" i="12" s="1"/>
  <c r="M101" i="12"/>
  <c r="N101" i="12" s="1"/>
  <c r="Q51" i="2"/>
  <c r="H51" i="2" s="1"/>
  <c r="Q52" i="2"/>
  <c r="H52" i="2" s="1"/>
  <c r="L52" i="10"/>
  <c r="M52" i="10" s="1"/>
  <c r="L47" i="10"/>
  <c r="M47" i="10" s="1"/>
  <c r="L39" i="10"/>
  <c r="L71" i="10"/>
  <c r="M71" i="10" s="1"/>
  <c r="L31" i="10"/>
  <c r="M31" i="10" s="1"/>
  <c r="L48" i="10"/>
  <c r="M48" i="10" s="1"/>
  <c r="L80" i="10"/>
  <c r="M80" i="10" s="1"/>
  <c r="L36" i="10"/>
  <c r="M36" i="10" s="1"/>
  <c r="L67" i="10"/>
  <c r="M67" i="10" s="1"/>
  <c r="L99" i="10"/>
  <c r="M99" i="10" s="1"/>
  <c r="L50" i="10"/>
  <c r="M50" i="10" s="1"/>
  <c r="L66" i="10"/>
  <c r="M66" i="10" s="1"/>
  <c r="L82" i="10"/>
  <c r="M82" i="10" s="1"/>
  <c r="L98" i="10"/>
  <c r="M98" i="10" s="1"/>
  <c r="L45" i="10"/>
  <c r="M45" i="10" s="1"/>
  <c r="L61" i="10"/>
  <c r="M61" i="10" s="1"/>
  <c r="L77" i="10"/>
  <c r="M77" i="10" s="1"/>
  <c r="L93" i="10"/>
  <c r="M93" i="10" s="1"/>
  <c r="R46" i="4"/>
  <c r="Q32" i="4"/>
  <c r="H32" i="4" s="1"/>
  <c r="Q50" i="4"/>
  <c r="H50" i="4" s="1"/>
  <c r="R42" i="4"/>
  <c r="L9" i="4"/>
  <c r="G9" i="4"/>
  <c r="G27" i="4"/>
  <c r="G35" i="4"/>
  <c r="G43" i="4"/>
  <c r="G51" i="4"/>
  <c r="G40" i="2"/>
  <c r="G35" i="2"/>
  <c r="G51" i="2"/>
  <c r="G30" i="2"/>
  <c r="G46" i="2"/>
  <c r="G25" i="2"/>
  <c r="G41" i="2"/>
  <c r="L13" i="2"/>
  <c r="G13" i="2"/>
  <c r="G9" i="24"/>
  <c r="L9" i="24"/>
  <c r="S24" i="12"/>
  <c r="M14" i="10"/>
  <c r="H14" i="10"/>
  <c r="M11" i="10"/>
  <c r="H11" i="10"/>
  <c r="M5" i="10"/>
  <c r="N5" i="10" s="1"/>
  <c r="H5" i="10"/>
  <c r="R101" i="10"/>
  <c r="Q52" i="4"/>
  <c r="H52" i="4" s="1"/>
  <c r="Q51" i="4"/>
  <c r="H51" i="4" s="1"/>
  <c r="T31" i="12"/>
  <c r="T30" i="12" s="1"/>
  <c r="T29" i="12" s="1"/>
  <c r="T28" i="12" s="1"/>
  <c r="T27" i="12" s="1"/>
  <c r="T26" i="12" s="1"/>
  <c r="T25" i="12" s="1"/>
  <c r="T24" i="12" s="1"/>
  <c r="T23" i="12" s="1"/>
  <c r="T22" i="12" s="1"/>
  <c r="T21" i="12" s="1"/>
  <c r="T20" i="12" s="1"/>
  <c r="T19" i="12" s="1"/>
  <c r="T18" i="12" s="1"/>
  <c r="T17" i="12" s="1"/>
  <c r="T16" i="12" s="1"/>
  <c r="T15" i="12" s="1"/>
  <c r="T14" i="12" s="1"/>
  <c r="T13" i="12" s="1"/>
  <c r="T12" i="12" s="1"/>
  <c r="T11" i="12" s="1"/>
  <c r="T10" i="12" s="1"/>
  <c r="T9" i="12" s="1"/>
  <c r="T8" i="12" s="1"/>
  <c r="T7" i="12" s="1"/>
  <c r="M32" i="12"/>
  <c r="N32" i="12" s="1"/>
  <c r="M93" i="12"/>
  <c r="N93" i="12" s="1"/>
  <c r="M75" i="12"/>
  <c r="N75" i="12" s="1"/>
  <c r="M70" i="12"/>
  <c r="N70" i="12" s="1"/>
  <c r="M87" i="12"/>
  <c r="N87" i="12" s="1"/>
  <c r="L79" i="10"/>
  <c r="M79" i="10" s="1"/>
  <c r="L95" i="10"/>
  <c r="M95" i="10" s="1"/>
  <c r="L68" i="10"/>
  <c r="M68" i="10" s="1"/>
  <c r="L44" i="10"/>
  <c r="M44" i="10" s="1"/>
  <c r="L76" i="10"/>
  <c r="M76" i="10" s="1"/>
  <c r="L29" i="10"/>
  <c r="M29" i="10" s="1"/>
  <c r="L56" i="10"/>
  <c r="M56" i="10" s="1"/>
  <c r="L88" i="10"/>
  <c r="M88" i="10" s="1"/>
  <c r="L43" i="10"/>
  <c r="M43" i="10" s="1"/>
  <c r="L75" i="10"/>
  <c r="M75" i="10" s="1"/>
  <c r="L38" i="10"/>
  <c r="M38" i="10" s="1"/>
  <c r="L54" i="10"/>
  <c r="M54" i="10" s="1"/>
  <c r="L70" i="10"/>
  <c r="M70" i="10" s="1"/>
  <c r="L86" i="10"/>
  <c r="M86" i="10" s="1"/>
  <c r="L49" i="10"/>
  <c r="M49" i="10" s="1"/>
  <c r="L65" i="10"/>
  <c r="M65" i="10" s="1"/>
  <c r="L81" i="10"/>
  <c r="M81" i="10" s="1"/>
  <c r="L97" i="10"/>
  <c r="M97" i="10" s="1"/>
  <c r="L5" i="4"/>
  <c r="M5" i="4" s="1"/>
  <c r="N5" i="4" s="1"/>
  <c r="G5" i="4"/>
  <c r="Q40" i="4"/>
  <c r="H40" i="4" s="1"/>
  <c r="R32" i="4"/>
  <c r="R50" i="4"/>
  <c r="R29" i="4"/>
  <c r="G29" i="4"/>
  <c r="G37" i="4"/>
  <c r="G45" i="4"/>
  <c r="G27" i="2"/>
  <c r="G28" i="2"/>
  <c r="G44" i="2"/>
  <c r="G39" i="2"/>
  <c r="G34" i="2"/>
  <c r="G50" i="2"/>
  <c r="G29" i="2"/>
  <c r="G45" i="2"/>
  <c r="L5" i="2"/>
  <c r="M5" i="2" s="1"/>
  <c r="N5" i="2" s="1"/>
  <c r="G5" i="2"/>
  <c r="X10" i="23"/>
  <c r="O10" i="23" s="1"/>
  <c r="G14" i="24"/>
  <c r="L14" i="24"/>
  <c r="G8" i="24"/>
  <c r="L8" i="24"/>
  <c r="R10" i="24"/>
  <c r="R9" i="24" s="1"/>
  <c r="R8" i="24" s="1"/>
  <c r="R7" i="24" s="1"/>
  <c r="R6" i="24" s="1"/>
  <c r="R5" i="24" s="1"/>
  <c r="R4" i="24" s="1"/>
  <c r="M10" i="10"/>
  <c r="H10" i="10"/>
  <c r="M7" i="10"/>
  <c r="H7" i="10"/>
  <c r="L14" i="4"/>
  <c r="G14" i="4"/>
  <c r="M40" i="12"/>
  <c r="N40" i="12" s="1"/>
  <c r="M72" i="12"/>
  <c r="N72" i="12" s="1"/>
  <c r="M57" i="12"/>
  <c r="N57" i="12" s="1"/>
  <c r="M76" i="12"/>
  <c r="N76" i="12" s="1"/>
  <c r="M95" i="12"/>
  <c r="N95" i="12" s="1"/>
  <c r="M74" i="12"/>
  <c r="N74" i="12" s="1"/>
  <c r="M84" i="12"/>
  <c r="N84" i="12" s="1"/>
  <c r="M100" i="12"/>
  <c r="N100" i="12" s="1"/>
  <c r="L100" i="10"/>
  <c r="M100" i="10" s="1"/>
  <c r="L35" i="10"/>
  <c r="M35" i="10" s="1"/>
  <c r="L55" i="10"/>
  <c r="M55" i="10" s="1"/>
  <c r="L87" i="10"/>
  <c r="M87" i="10" s="1"/>
  <c r="L33" i="10"/>
  <c r="L64" i="10"/>
  <c r="M64" i="10" s="1"/>
  <c r="L96" i="10"/>
  <c r="M96" i="10" s="1"/>
  <c r="L28" i="10"/>
  <c r="M28" i="10" s="1"/>
  <c r="L51" i="10"/>
  <c r="M51" i="10" s="1"/>
  <c r="L83" i="10"/>
  <c r="M83" i="10" s="1"/>
  <c r="L42" i="10"/>
  <c r="M42" i="10" s="1"/>
  <c r="L58" i="10"/>
  <c r="M58" i="10" s="1"/>
  <c r="L74" i="10"/>
  <c r="M74" i="10" s="1"/>
  <c r="L90" i="10"/>
  <c r="M90" i="10" s="1"/>
  <c r="L37" i="10"/>
  <c r="M37" i="10" s="1"/>
  <c r="L53" i="10"/>
  <c r="M53" i="10" s="1"/>
  <c r="L69" i="10"/>
  <c r="M69" i="10" s="1"/>
  <c r="L85" i="10"/>
  <c r="M85" i="10" s="1"/>
  <c r="L101" i="10"/>
  <c r="M101" i="10" s="1"/>
  <c r="Q36" i="4"/>
  <c r="H36" i="4" s="1"/>
  <c r="Q28" i="4"/>
  <c r="H28" i="4" s="1"/>
  <c r="Q38" i="4"/>
  <c r="H38" i="4" s="1"/>
  <c r="Q30" i="4"/>
  <c r="H30" i="4" s="1"/>
  <c r="G11" i="4"/>
  <c r="L11" i="4"/>
  <c r="Q48" i="4"/>
  <c r="H48" i="4" s="1"/>
  <c r="R40" i="4"/>
  <c r="Q34" i="4"/>
  <c r="H34" i="4" s="1"/>
  <c r="Q26" i="4"/>
  <c r="H26" i="4" s="1"/>
  <c r="R12" i="4"/>
  <c r="G31" i="4"/>
  <c r="G39" i="4"/>
  <c r="G47" i="4"/>
  <c r="L7" i="2"/>
  <c r="G7" i="2"/>
  <c r="G32" i="2"/>
  <c r="G48" i="2"/>
  <c r="G43" i="2"/>
  <c r="G38" i="2"/>
  <c r="G17" i="2"/>
  <c r="G33" i="2"/>
  <c r="G49" i="2"/>
  <c r="X11" i="23"/>
  <c r="O11" i="23" s="1"/>
  <c r="T17" i="32" l="1"/>
  <c r="U16" i="32"/>
  <c r="N11" i="23"/>
  <c r="N14" i="23"/>
  <c r="G58" i="24"/>
  <c r="L33" i="24"/>
  <c r="G48" i="24"/>
  <c r="L43" i="24"/>
  <c r="N11" i="12"/>
  <c r="I17" i="12"/>
  <c r="R10" i="4"/>
  <c r="R9" i="4" s="1"/>
  <c r="R8" i="4" s="1"/>
  <c r="R17" i="4"/>
  <c r="N25" i="23"/>
  <c r="N23" i="23"/>
  <c r="I7" i="12"/>
  <c r="N14" i="12"/>
  <c r="N48" i="12"/>
  <c r="I10" i="12"/>
  <c r="X16" i="23"/>
  <c r="O16" i="23" s="1"/>
  <c r="X15" i="23"/>
  <c r="O15" i="23" s="1"/>
  <c r="Y21" i="23"/>
  <c r="Y26" i="23"/>
  <c r="Y22" i="23"/>
  <c r="X21" i="23"/>
  <c r="O21" i="23" s="1"/>
  <c r="X20" i="23"/>
  <c r="O20" i="23" s="1"/>
  <c r="X24" i="23"/>
  <c r="O24" i="23" s="1"/>
  <c r="Y6" i="23"/>
  <c r="X13" i="23"/>
  <c r="O13" i="23" s="1"/>
  <c r="Y12" i="23"/>
  <c r="X26" i="23"/>
  <c r="O26" i="23" s="1"/>
  <c r="X14" i="23"/>
  <c r="O14" i="23" s="1"/>
  <c r="S14" i="23"/>
  <c r="Y17" i="23"/>
  <c r="Y18" i="23"/>
  <c r="Y16" i="23"/>
  <c r="Y19" i="23"/>
  <c r="N24" i="23"/>
  <c r="N13" i="23"/>
  <c r="Y13" i="23"/>
  <c r="Y11" i="23"/>
  <c r="N18" i="23"/>
  <c r="N27" i="23"/>
  <c r="N12" i="23"/>
  <c r="N9" i="23"/>
  <c r="N8" i="23"/>
  <c r="N21" i="23"/>
  <c r="N41" i="12"/>
  <c r="N6" i="12"/>
  <c r="N9" i="12"/>
  <c r="T6" i="12"/>
  <c r="T5" i="12" s="1"/>
  <c r="T4" i="12" s="1"/>
  <c r="Q24" i="24"/>
  <c r="H24" i="24" s="1"/>
  <c r="O25" i="24"/>
  <c r="L28" i="24"/>
  <c r="L41" i="24"/>
  <c r="R21" i="4"/>
  <c r="R20" i="4" s="1"/>
  <c r="R19" i="4" s="1"/>
  <c r="Y7" i="23"/>
  <c r="N10" i="23"/>
  <c r="Y8" i="23"/>
  <c r="T5" i="23"/>
  <c r="U5" i="23" s="1"/>
  <c r="X6" i="23"/>
  <c r="O6" i="23" s="1"/>
  <c r="N19" i="23"/>
  <c r="Y10" i="23"/>
  <c r="X8" i="23"/>
  <c r="O8" i="23" s="1"/>
  <c r="X23" i="23"/>
  <c r="O23" i="23" s="1"/>
  <c r="X7" i="23"/>
  <c r="O7" i="23" s="1"/>
  <c r="X5" i="23"/>
  <c r="O5" i="23" s="1"/>
  <c r="N5" i="23"/>
  <c r="S11" i="23"/>
  <c r="Y9" i="23"/>
  <c r="Y14" i="23"/>
  <c r="X22" i="23"/>
  <c r="O22" i="23" s="1"/>
  <c r="X19" i="23"/>
  <c r="O19" i="23" s="1"/>
  <c r="X18" i="23"/>
  <c r="O18" i="23" s="1"/>
  <c r="Y15" i="23"/>
  <c r="R22" i="24"/>
  <c r="R21" i="24" s="1"/>
  <c r="R20" i="24" s="1"/>
  <c r="R19" i="24" s="1"/>
  <c r="H22" i="24"/>
  <c r="Q21" i="24"/>
  <c r="N33" i="12"/>
  <c r="N43" i="12"/>
  <c r="N58" i="12"/>
  <c r="J10" i="12"/>
  <c r="S9" i="12"/>
  <c r="J24" i="12"/>
  <c r="J15" i="12"/>
  <c r="J12" i="12"/>
  <c r="M27" i="12"/>
  <c r="N27" i="12" s="1"/>
  <c r="N28" i="12" s="1"/>
  <c r="J17" i="12"/>
  <c r="I12" i="12"/>
  <c r="J18" i="12"/>
  <c r="M26" i="12"/>
  <c r="N26" i="12" s="1"/>
  <c r="M16" i="12"/>
  <c r="N16" i="12" s="1"/>
  <c r="M21" i="12"/>
  <c r="N21" i="12" s="1"/>
  <c r="I13" i="12"/>
  <c r="N13" i="12"/>
  <c r="M29" i="12"/>
  <c r="N29" i="12" s="1"/>
  <c r="M19" i="12"/>
  <c r="N19" i="12" s="1"/>
  <c r="J16" i="12"/>
  <c r="N8" i="12"/>
  <c r="S14" i="12"/>
  <c r="M5" i="12"/>
  <c r="S23" i="12"/>
  <c r="J11" i="12"/>
  <c r="N17" i="12"/>
  <c r="M33" i="10"/>
  <c r="M39" i="10"/>
  <c r="S23" i="10"/>
  <c r="S22" i="10" s="1"/>
  <c r="S21" i="10" s="1"/>
  <c r="S20" i="10" s="1"/>
  <c r="S19" i="10" s="1"/>
  <c r="S18" i="10" s="1"/>
  <c r="S17" i="10" s="1"/>
  <c r="S16" i="10" s="1"/>
  <c r="S15" i="10" s="1"/>
  <c r="S14" i="10" s="1"/>
  <c r="S13" i="10" s="1"/>
  <c r="Q25" i="4"/>
  <c r="O13" i="4"/>
  <c r="R7" i="4"/>
  <c r="R6" i="4" s="1"/>
  <c r="R5" i="4" s="1"/>
  <c r="R4" i="4" s="1"/>
  <c r="R16" i="4"/>
  <c r="R15" i="4" s="1"/>
  <c r="R14" i="4" s="1"/>
  <c r="R13" i="4" s="1"/>
  <c r="P9" i="2"/>
  <c r="O24" i="2"/>
  <c r="S7" i="23"/>
  <c r="N17" i="23"/>
  <c r="X27" i="23"/>
  <c r="O27" i="23" s="1"/>
  <c r="N20" i="23"/>
  <c r="M102" i="12"/>
  <c r="N102" i="12" s="1"/>
  <c r="M103" i="12"/>
  <c r="N103" i="12" s="1"/>
  <c r="Y25" i="23"/>
  <c r="X25" i="23"/>
  <c r="O25" i="23" s="1"/>
  <c r="N15" i="23"/>
  <c r="Y27" i="23"/>
  <c r="M6" i="2"/>
  <c r="N6" i="2" s="1"/>
  <c r="M6" i="4"/>
  <c r="N6" i="4" s="1"/>
  <c r="I101" i="10"/>
  <c r="R100" i="10"/>
  <c r="N6" i="10"/>
  <c r="O5" i="10"/>
  <c r="M6" i="24"/>
  <c r="N6" i="24" s="1"/>
  <c r="S101" i="12"/>
  <c r="U17" i="32" l="1"/>
  <c r="T18" i="32"/>
  <c r="Q25" i="24"/>
  <c r="H25" i="24" s="1"/>
  <c r="Q26" i="24"/>
  <c r="H26" i="24" s="1"/>
  <c r="T6" i="23"/>
  <c r="U6" i="23" s="1"/>
  <c r="X4" i="23"/>
  <c r="O4" i="23" s="1"/>
  <c r="H21" i="24"/>
  <c r="Q20" i="24"/>
  <c r="J23" i="12"/>
  <c r="S22" i="12"/>
  <c r="J14" i="12"/>
  <c r="S13" i="12"/>
  <c r="J13" i="12" s="1"/>
  <c r="J9" i="12"/>
  <c r="S8" i="12"/>
  <c r="I5" i="12"/>
  <c r="N5" i="12"/>
  <c r="O5" i="12" s="1"/>
  <c r="P5" i="12" s="1"/>
  <c r="H25" i="4"/>
  <c r="Q24" i="4"/>
  <c r="Q25" i="2"/>
  <c r="H25" i="2" s="1"/>
  <c r="R10" i="2"/>
  <c r="R9" i="2" s="1"/>
  <c r="R8" i="2" s="1"/>
  <c r="R7" i="2" s="1"/>
  <c r="R6" i="2" s="1"/>
  <c r="R5" i="2" s="1"/>
  <c r="R4" i="2" s="1"/>
  <c r="N7" i="10"/>
  <c r="O6" i="10"/>
  <c r="M7" i="2"/>
  <c r="N7" i="2" s="1"/>
  <c r="M7" i="24"/>
  <c r="N7" i="24" s="1"/>
  <c r="J101" i="12"/>
  <c r="S100" i="12"/>
  <c r="I100" i="10"/>
  <c r="R99" i="10"/>
  <c r="M7" i="4"/>
  <c r="N7" i="4" s="1"/>
  <c r="U18" i="32" l="1"/>
  <c r="T19" i="32"/>
  <c r="Q24" i="2"/>
  <c r="H24" i="2" s="1"/>
  <c r="T7" i="23"/>
  <c r="U7" i="23" s="1"/>
  <c r="H20" i="24"/>
  <c r="Q19" i="24"/>
  <c r="O6" i="12"/>
  <c r="J22" i="12"/>
  <c r="S21" i="12"/>
  <c r="J8" i="12"/>
  <c r="S7" i="12"/>
  <c r="H24" i="4"/>
  <c r="Q23" i="4"/>
  <c r="N8" i="10"/>
  <c r="O7" i="10"/>
  <c r="J100" i="12"/>
  <c r="S99" i="12"/>
  <c r="M8" i="24"/>
  <c r="N8" i="24" s="1"/>
  <c r="M8" i="4"/>
  <c r="N8" i="4" s="1"/>
  <c r="I99" i="10"/>
  <c r="R98" i="10"/>
  <c r="M8" i="2"/>
  <c r="N8" i="2" s="1"/>
  <c r="T20" i="32" l="1"/>
  <c r="U19" i="32"/>
  <c r="Q23" i="2"/>
  <c r="H23" i="2" s="1"/>
  <c r="T8" i="23"/>
  <c r="U8" i="23" s="1"/>
  <c r="H19" i="24"/>
  <c r="Q18" i="24"/>
  <c r="J21" i="12"/>
  <c r="S20" i="12"/>
  <c r="J7" i="12"/>
  <c r="S6" i="12"/>
  <c r="P6" i="12"/>
  <c r="O7" i="12"/>
  <c r="H23" i="4"/>
  <c r="Q22" i="4"/>
  <c r="M9" i="4"/>
  <c r="N9" i="4" s="1"/>
  <c r="M9" i="2"/>
  <c r="N9" i="2" s="1"/>
  <c r="M9" i="24"/>
  <c r="N9" i="24" s="1"/>
  <c r="O8" i="10"/>
  <c r="N9" i="10"/>
  <c r="I98" i="10"/>
  <c r="R97" i="10"/>
  <c r="J99" i="12"/>
  <c r="S98" i="12"/>
  <c r="T21" i="32" l="1"/>
  <c r="U20" i="32"/>
  <c r="Q22" i="2"/>
  <c r="H22" i="2" s="1"/>
  <c r="T9" i="23"/>
  <c r="U9" i="23" s="1"/>
  <c r="H18" i="24"/>
  <c r="Q17" i="24"/>
  <c r="J6" i="12"/>
  <c r="S5" i="12"/>
  <c r="J20" i="12"/>
  <c r="S19" i="12"/>
  <c r="J19" i="12" s="1"/>
  <c r="P7" i="12"/>
  <c r="O8" i="12"/>
  <c r="H22" i="4"/>
  <c r="Q21" i="4"/>
  <c r="I97" i="10"/>
  <c r="R96" i="10"/>
  <c r="O9" i="10"/>
  <c r="N10" i="10"/>
  <c r="M10" i="4"/>
  <c r="N10" i="4" s="1"/>
  <c r="J98" i="12"/>
  <c r="S97" i="12"/>
  <c r="M10" i="24"/>
  <c r="N10" i="24" s="1"/>
  <c r="M10" i="2"/>
  <c r="N10" i="2" s="1"/>
  <c r="T22" i="32" l="1"/>
  <c r="U21" i="32"/>
  <c r="Q21" i="2"/>
  <c r="H21" i="2" s="1"/>
  <c r="T10" i="23"/>
  <c r="U10" i="23" s="1"/>
  <c r="H17" i="24"/>
  <c r="Q16" i="24"/>
  <c r="J5" i="12"/>
  <c r="S4" i="12"/>
  <c r="J4" i="12" s="1"/>
  <c r="P8" i="12"/>
  <c r="O9" i="12"/>
  <c r="H21" i="4"/>
  <c r="Q20" i="4"/>
  <c r="M11" i="4"/>
  <c r="N11" i="4" s="1"/>
  <c r="M11" i="24"/>
  <c r="N11" i="24" s="1"/>
  <c r="M11" i="2"/>
  <c r="N11" i="2" s="1"/>
  <c r="J97" i="12"/>
  <c r="S96" i="12"/>
  <c r="O10" i="10"/>
  <c r="N11" i="10"/>
  <c r="I96" i="10"/>
  <c r="R95" i="10"/>
  <c r="T23" i="32" l="1"/>
  <c r="U22" i="32"/>
  <c r="Q20" i="2"/>
  <c r="H20" i="2" s="1"/>
  <c r="T11" i="23"/>
  <c r="U11" i="23" s="1"/>
  <c r="H16" i="24"/>
  <c r="Q15" i="24"/>
  <c r="O10" i="12"/>
  <c r="P9" i="12"/>
  <c r="H20" i="4"/>
  <c r="Q19" i="4"/>
  <c r="Q19" i="2"/>
  <c r="M12" i="24"/>
  <c r="N12" i="24" s="1"/>
  <c r="O11" i="10"/>
  <c r="N12" i="10"/>
  <c r="M12" i="4"/>
  <c r="N12" i="4" s="1"/>
  <c r="I95" i="10"/>
  <c r="R94" i="10"/>
  <c r="J96" i="12"/>
  <c r="S95" i="12"/>
  <c r="M12" i="2"/>
  <c r="N12" i="2" s="1"/>
  <c r="U23" i="32" l="1"/>
  <c r="T24" i="32"/>
  <c r="T12" i="23"/>
  <c r="U12" i="23" s="1"/>
  <c r="H15" i="24"/>
  <c r="Q14" i="24"/>
  <c r="P10" i="12"/>
  <c r="O11" i="12"/>
  <c r="H19" i="4"/>
  <c r="Q18" i="4"/>
  <c r="H19" i="2"/>
  <c r="Q18" i="2"/>
  <c r="M13" i="4"/>
  <c r="N13" i="4" s="1"/>
  <c r="O12" i="10"/>
  <c r="N13" i="10"/>
  <c r="J95" i="12"/>
  <c r="S94" i="12"/>
  <c r="M13" i="24"/>
  <c r="N13" i="24" s="1"/>
  <c r="M13" i="2"/>
  <c r="N13" i="2" s="1"/>
  <c r="I94" i="10"/>
  <c r="R93" i="10"/>
  <c r="U24" i="32" l="1"/>
  <c r="T25" i="32"/>
  <c r="T13" i="23"/>
  <c r="U13" i="23" s="1"/>
  <c r="H14" i="24"/>
  <c r="Q13" i="24"/>
  <c r="O12" i="12"/>
  <c r="P11" i="12"/>
  <c r="H18" i="4"/>
  <c r="Q17" i="4"/>
  <c r="H18" i="2"/>
  <c r="Q17" i="2"/>
  <c r="M14" i="2"/>
  <c r="N14" i="2" s="1"/>
  <c r="J94" i="12"/>
  <c r="S93" i="12"/>
  <c r="M14" i="4"/>
  <c r="N14" i="4" s="1"/>
  <c r="M14" i="24"/>
  <c r="N14" i="24" s="1"/>
  <c r="I93" i="10"/>
  <c r="R92" i="10"/>
  <c r="O13" i="10"/>
  <c r="N14" i="10"/>
  <c r="U25" i="32" l="1"/>
  <c r="T26" i="32"/>
  <c r="T14" i="23"/>
  <c r="U14" i="23" s="1"/>
  <c r="H13" i="24"/>
  <c r="Q12" i="24"/>
  <c r="O13" i="12"/>
  <c r="P12" i="12"/>
  <c r="H17" i="4"/>
  <c r="Q16" i="4"/>
  <c r="H17" i="2"/>
  <c r="Q16" i="2"/>
  <c r="M15" i="4"/>
  <c r="N15" i="4" s="1"/>
  <c r="M15" i="2"/>
  <c r="N15" i="2" s="1"/>
  <c r="I92" i="10"/>
  <c r="R91" i="10"/>
  <c r="M15" i="24"/>
  <c r="N15" i="24" s="1"/>
  <c r="O14" i="10"/>
  <c r="N15" i="10"/>
  <c r="J93" i="12"/>
  <c r="S92" i="12"/>
  <c r="U26" i="32" l="1"/>
  <c r="T27" i="32"/>
  <c r="T15" i="23"/>
  <c r="U15" i="23" s="1"/>
  <c r="H12" i="24"/>
  <c r="Q11" i="24"/>
  <c r="P13" i="12"/>
  <c r="O14" i="12"/>
  <c r="H16" i="4"/>
  <c r="Q15" i="4"/>
  <c r="H16" i="2"/>
  <c r="Q15" i="2"/>
  <c r="G15" i="4"/>
  <c r="M16" i="4"/>
  <c r="I91" i="10"/>
  <c r="R90" i="10"/>
  <c r="J92" i="12"/>
  <c r="S91" i="12"/>
  <c r="O15" i="10"/>
  <c r="H15" i="10" s="1"/>
  <c r="N16" i="10"/>
  <c r="G15" i="24"/>
  <c r="M16" i="24"/>
  <c r="M16" i="2"/>
  <c r="N16" i="2" s="1"/>
  <c r="G15" i="2"/>
  <c r="U27" i="32" l="1"/>
  <c r="T28" i="32"/>
  <c r="T16" i="23"/>
  <c r="U16" i="23" s="1"/>
  <c r="H11" i="24"/>
  <c r="Q10" i="24"/>
  <c r="O15" i="12"/>
  <c r="P14" i="12"/>
  <c r="H15" i="4"/>
  <c r="Q14" i="4"/>
  <c r="H15" i="2"/>
  <c r="Q14" i="2"/>
  <c r="M17" i="24"/>
  <c r="J91" i="12"/>
  <c r="S90" i="12"/>
  <c r="I90" i="10"/>
  <c r="R89" i="10"/>
  <c r="N17" i="10"/>
  <c r="M17" i="2"/>
  <c r="N17" i="2" s="1"/>
  <c r="M17" i="4"/>
  <c r="T29" i="32" l="1"/>
  <c r="U28" i="32"/>
  <c r="T17" i="23"/>
  <c r="U17" i="23" s="1"/>
  <c r="H10" i="24"/>
  <c r="Q9" i="24"/>
  <c r="O16" i="12"/>
  <c r="P15" i="12"/>
  <c r="I15" i="12" s="1"/>
  <c r="H14" i="4"/>
  <c r="Q13" i="4"/>
  <c r="H14" i="2"/>
  <c r="Q13" i="2"/>
  <c r="M18" i="2"/>
  <c r="N18" i="2" s="1"/>
  <c r="N18" i="10"/>
  <c r="J90" i="12"/>
  <c r="S89" i="12"/>
  <c r="M18" i="4"/>
  <c r="I89" i="10"/>
  <c r="R88" i="10"/>
  <c r="M18" i="24"/>
  <c r="T30" i="32" l="1"/>
  <c r="U29" i="32"/>
  <c r="T18" i="23"/>
  <c r="U18" i="23" s="1"/>
  <c r="H9" i="24"/>
  <c r="Q8" i="24"/>
  <c r="O17" i="12"/>
  <c r="H13" i="4"/>
  <c r="Q12" i="4"/>
  <c r="H13" i="2"/>
  <c r="Q12" i="2"/>
  <c r="M19" i="24"/>
  <c r="I88" i="10"/>
  <c r="R87" i="10"/>
  <c r="M19" i="4"/>
  <c r="M19" i="2"/>
  <c r="N19" i="2" s="1"/>
  <c r="J89" i="12"/>
  <c r="S88" i="12"/>
  <c r="N19" i="10"/>
  <c r="T31" i="32" l="1"/>
  <c r="U30" i="32"/>
  <c r="T19" i="23"/>
  <c r="U19" i="23" s="1"/>
  <c r="H8" i="24"/>
  <c r="Q7" i="24"/>
  <c r="O18" i="12"/>
  <c r="H12" i="4"/>
  <c r="Q11" i="4"/>
  <c r="H12" i="2"/>
  <c r="Q11" i="2"/>
  <c r="I87" i="10"/>
  <c r="R86" i="10"/>
  <c r="J88" i="12"/>
  <c r="S87" i="12"/>
  <c r="M20" i="2"/>
  <c r="N20" i="2" s="1"/>
  <c r="M20" i="4"/>
  <c r="M20" i="24"/>
  <c r="N20" i="10"/>
  <c r="T32" i="32" l="1"/>
  <c r="U31" i="32"/>
  <c r="T20" i="23"/>
  <c r="U20" i="23" s="1"/>
  <c r="H7" i="24"/>
  <c r="Q6" i="24"/>
  <c r="O19" i="12"/>
  <c r="H11" i="4"/>
  <c r="Q10" i="4"/>
  <c r="H11" i="2"/>
  <c r="Q10" i="2"/>
  <c r="I86" i="10"/>
  <c r="R85" i="10"/>
  <c r="M21" i="2"/>
  <c r="N21" i="2" s="1"/>
  <c r="N21" i="10"/>
  <c r="J87" i="12"/>
  <c r="S86" i="12"/>
  <c r="M21" i="4"/>
  <c r="M21" i="24"/>
  <c r="T33" i="32" l="1"/>
  <c r="U32" i="32"/>
  <c r="T21" i="23"/>
  <c r="U21" i="23" s="1"/>
  <c r="H6" i="24"/>
  <c r="Q5" i="24"/>
  <c r="O20" i="12"/>
  <c r="H10" i="4"/>
  <c r="Q9" i="4"/>
  <c r="H10" i="2"/>
  <c r="Q9" i="2"/>
  <c r="J86" i="12"/>
  <c r="S85" i="12"/>
  <c r="M22" i="4"/>
  <c r="I85" i="10"/>
  <c r="R84" i="10"/>
  <c r="M22" i="2"/>
  <c r="N22" i="2" s="1"/>
  <c r="M22" i="24"/>
  <c r="N22" i="10"/>
  <c r="U33" i="32" l="1"/>
  <c r="T34" i="32"/>
  <c r="T22" i="23"/>
  <c r="U22" i="23" s="1"/>
  <c r="H5" i="24"/>
  <c r="Q4" i="24"/>
  <c r="H4" i="24" s="1"/>
  <c r="O21" i="12"/>
  <c r="H9" i="4"/>
  <c r="Q8" i="4"/>
  <c r="H9" i="2"/>
  <c r="Q8" i="2"/>
  <c r="N23" i="10"/>
  <c r="M23" i="24"/>
  <c r="M23" i="2"/>
  <c r="N23" i="2" s="1"/>
  <c r="M23" i="4"/>
  <c r="I84" i="10"/>
  <c r="R83" i="10"/>
  <c r="J85" i="12"/>
  <c r="S84" i="12"/>
  <c r="U34" i="32" l="1"/>
  <c r="T35" i="32"/>
  <c r="T23" i="23"/>
  <c r="U23" i="23" s="1"/>
  <c r="M24" i="24"/>
  <c r="O22" i="12"/>
  <c r="H8" i="4"/>
  <c r="Q7" i="4"/>
  <c r="H8" i="2"/>
  <c r="Q7" i="2"/>
  <c r="J84" i="12"/>
  <c r="S83" i="12"/>
  <c r="M24" i="4"/>
  <c r="M24" i="2"/>
  <c r="N24" i="2" s="1"/>
  <c r="I83" i="10"/>
  <c r="R82" i="10"/>
  <c r="N24" i="10"/>
  <c r="U35" i="32" l="1"/>
  <c r="T36" i="32"/>
  <c r="T24" i="23"/>
  <c r="U24" i="23" s="1"/>
  <c r="M25" i="24"/>
  <c r="O23" i="12"/>
  <c r="H7" i="4"/>
  <c r="Q6" i="4"/>
  <c r="H7" i="2"/>
  <c r="Q6" i="2"/>
  <c r="M25" i="4"/>
  <c r="N25" i="10"/>
  <c r="I82" i="10"/>
  <c r="R81" i="10"/>
  <c r="M25" i="2"/>
  <c r="N25" i="2" s="1"/>
  <c r="J83" i="12"/>
  <c r="S82" i="12"/>
  <c r="U36" i="32" l="1"/>
  <c r="T37" i="32"/>
  <c r="T25" i="23"/>
  <c r="U25" i="23" s="1"/>
  <c r="M26" i="24"/>
  <c r="O24" i="12"/>
  <c r="H6" i="4"/>
  <c r="Q5" i="4"/>
  <c r="H6" i="2"/>
  <c r="Q5" i="2"/>
  <c r="J82" i="12"/>
  <c r="S81" i="12"/>
  <c r="M26" i="2"/>
  <c r="N26" i="2" s="1"/>
  <c r="I81" i="10"/>
  <c r="R80" i="10"/>
  <c r="M26" i="4"/>
  <c r="N26" i="10"/>
  <c r="T38" i="32" l="1"/>
  <c r="U37" i="32"/>
  <c r="T26" i="23"/>
  <c r="U26" i="23" s="1"/>
  <c r="M27" i="24"/>
  <c r="O25" i="12"/>
  <c r="H5" i="4"/>
  <c r="Q4" i="4"/>
  <c r="H4" i="4" s="1"/>
  <c r="H5" i="2"/>
  <c r="Q4" i="2"/>
  <c r="H4" i="2" s="1"/>
  <c r="I80" i="10"/>
  <c r="R79" i="10"/>
  <c r="M27" i="2"/>
  <c r="N27" i="2" s="1"/>
  <c r="M27" i="4"/>
  <c r="J81" i="12"/>
  <c r="S80" i="12"/>
  <c r="N27" i="10"/>
  <c r="T39" i="32" l="1"/>
  <c r="U38" i="32"/>
  <c r="T27" i="23"/>
  <c r="T28" i="23" s="1"/>
  <c r="M28" i="24"/>
  <c r="O26" i="12"/>
  <c r="M28" i="2"/>
  <c r="N28" i="2" s="1"/>
  <c r="J80" i="12"/>
  <c r="S79" i="12"/>
  <c r="I79" i="10"/>
  <c r="R78" i="10"/>
  <c r="N28" i="10"/>
  <c r="M28" i="4"/>
  <c r="T40" i="32" l="1"/>
  <c r="U39" i="32"/>
  <c r="U28" i="23"/>
  <c r="T29" i="23"/>
  <c r="U27" i="23"/>
  <c r="M29" i="24"/>
  <c r="O27" i="12"/>
  <c r="J79" i="12"/>
  <c r="S78" i="12"/>
  <c r="M29" i="4"/>
  <c r="N29" i="10"/>
  <c r="I78" i="10"/>
  <c r="R77" i="10"/>
  <c r="M29" i="2"/>
  <c r="N29" i="2" s="1"/>
  <c r="T41" i="32" l="1"/>
  <c r="U40" i="32"/>
  <c r="T30" i="23"/>
  <c r="U29" i="23"/>
  <c r="M30" i="24"/>
  <c r="O28" i="12"/>
  <c r="N30" i="10"/>
  <c r="I77" i="10"/>
  <c r="R76" i="10"/>
  <c r="M30" i="4"/>
  <c r="M30" i="2"/>
  <c r="N30" i="2" s="1"/>
  <c r="J78" i="12"/>
  <c r="S77" i="12"/>
  <c r="T42" i="32" l="1"/>
  <c r="U41" i="32"/>
  <c r="U30" i="23"/>
  <c r="T31" i="23"/>
  <c r="M31" i="24"/>
  <c r="O29" i="12"/>
  <c r="J77" i="12"/>
  <c r="S76" i="12"/>
  <c r="M31" i="4"/>
  <c r="M31" i="2"/>
  <c r="N31" i="2" s="1"/>
  <c r="I76" i="10"/>
  <c r="R75" i="10"/>
  <c r="N31" i="10"/>
  <c r="T43" i="32" l="1"/>
  <c r="U42" i="32"/>
  <c r="U31" i="23"/>
  <c r="T32" i="23"/>
  <c r="M32" i="24"/>
  <c r="O30" i="12"/>
  <c r="N32" i="10"/>
  <c r="J76" i="12"/>
  <c r="S75" i="12"/>
  <c r="M32" i="2"/>
  <c r="N32" i="2" s="1"/>
  <c r="I75" i="10"/>
  <c r="R74" i="10"/>
  <c r="M32" i="4"/>
  <c r="U43" i="32" l="1"/>
  <c r="T44" i="32"/>
  <c r="U32" i="23"/>
  <c r="T33" i="23"/>
  <c r="M33" i="24"/>
  <c r="O31" i="12"/>
  <c r="M33" i="2"/>
  <c r="N33" i="2" s="1"/>
  <c r="M33" i="4"/>
  <c r="J75" i="12"/>
  <c r="S74" i="12"/>
  <c r="N33" i="10"/>
  <c r="I74" i="10"/>
  <c r="R73" i="10"/>
  <c r="U44" i="32" l="1"/>
  <c r="T45" i="32"/>
  <c r="T34" i="23"/>
  <c r="U33" i="23"/>
  <c r="M34" i="24"/>
  <c r="O32" i="12"/>
  <c r="M34" i="4"/>
  <c r="J74" i="12"/>
  <c r="S73" i="12"/>
  <c r="M34" i="2"/>
  <c r="N34" i="2" s="1"/>
  <c r="I73" i="10"/>
  <c r="R72" i="10"/>
  <c r="N34" i="10"/>
  <c r="T46" i="32" l="1"/>
  <c r="U45" i="32"/>
  <c r="U34" i="23"/>
  <c r="T35" i="23"/>
  <c r="M35" i="24"/>
  <c r="O33" i="12"/>
  <c r="M35" i="4"/>
  <c r="M35" i="2"/>
  <c r="N35" i="2" s="1"/>
  <c r="N35" i="10"/>
  <c r="I72" i="10"/>
  <c r="R71" i="10"/>
  <c r="J73" i="12"/>
  <c r="S72" i="12"/>
  <c r="U46" i="32" l="1"/>
  <c r="T47" i="32"/>
  <c r="U35" i="23"/>
  <c r="T36" i="23"/>
  <c r="M36" i="24"/>
  <c r="O34" i="12"/>
  <c r="N36" i="10"/>
  <c r="J72" i="12"/>
  <c r="S71" i="12"/>
  <c r="M36" i="2"/>
  <c r="N36" i="2" s="1"/>
  <c r="I71" i="10"/>
  <c r="R70" i="10"/>
  <c r="M36" i="4"/>
  <c r="T48" i="32" l="1"/>
  <c r="U47" i="32"/>
  <c r="U36" i="23"/>
  <c r="T37" i="23"/>
  <c r="M37" i="24"/>
  <c r="O35" i="12"/>
  <c r="M37" i="2"/>
  <c r="N37" i="2" s="1"/>
  <c r="M37" i="4"/>
  <c r="N37" i="10"/>
  <c r="I70" i="10"/>
  <c r="R69" i="10"/>
  <c r="J71" i="12"/>
  <c r="S70" i="12"/>
  <c r="T49" i="32" l="1"/>
  <c r="U48" i="32"/>
  <c r="T38" i="23"/>
  <c r="U37" i="23"/>
  <c r="M38" i="24"/>
  <c r="O36" i="12"/>
  <c r="I69" i="10"/>
  <c r="R68" i="10"/>
  <c r="N38" i="10"/>
  <c r="M38" i="4"/>
  <c r="J70" i="12"/>
  <c r="S69" i="12"/>
  <c r="M38" i="2"/>
  <c r="N38" i="2" s="1"/>
  <c r="T50" i="32" l="1"/>
  <c r="U49" i="32"/>
  <c r="U38" i="23"/>
  <c r="T39" i="23"/>
  <c r="M39" i="24"/>
  <c r="O37" i="12"/>
  <c r="J69" i="12"/>
  <c r="S68" i="12"/>
  <c r="N39" i="10"/>
  <c r="I68" i="10"/>
  <c r="R67" i="10"/>
  <c r="M39" i="2"/>
  <c r="N39" i="2" s="1"/>
  <c r="M39" i="4"/>
  <c r="T51" i="32" l="1"/>
  <c r="U50" i="32"/>
  <c r="U39" i="23"/>
  <c r="T40" i="23"/>
  <c r="M40" i="24"/>
  <c r="O38" i="12"/>
  <c r="M40" i="4"/>
  <c r="I67" i="10"/>
  <c r="R66" i="10"/>
  <c r="J68" i="12"/>
  <c r="S67" i="12"/>
  <c r="M40" i="2"/>
  <c r="N40" i="2" s="1"/>
  <c r="N40" i="10"/>
  <c r="T52" i="32" l="1"/>
  <c r="U51" i="32"/>
  <c r="U40" i="23"/>
  <c r="T41" i="23"/>
  <c r="M41" i="24"/>
  <c r="O39" i="12"/>
  <c r="I66" i="10"/>
  <c r="R65" i="10"/>
  <c r="N41" i="10"/>
  <c r="J67" i="12"/>
  <c r="S66" i="12"/>
  <c r="M41" i="4"/>
  <c r="M41" i="2"/>
  <c r="N41" i="2" s="1"/>
  <c r="T53" i="32" l="1"/>
  <c r="U52" i="32"/>
  <c r="T42" i="23"/>
  <c r="U41" i="23"/>
  <c r="M42" i="24"/>
  <c r="O40" i="12"/>
  <c r="J66" i="12"/>
  <c r="S65" i="12"/>
  <c r="N42" i="10"/>
  <c r="M42" i="4"/>
  <c r="M42" i="2"/>
  <c r="N42" i="2" s="1"/>
  <c r="I65" i="10"/>
  <c r="R64" i="10"/>
  <c r="T54" i="32" l="1"/>
  <c r="U53" i="32"/>
  <c r="U42" i="23"/>
  <c r="T43" i="23"/>
  <c r="M43" i="24"/>
  <c r="O41" i="12"/>
  <c r="M43" i="2"/>
  <c r="N43" i="2" s="1"/>
  <c r="J65" i="12"/>
  <c r="S64" i="12"/>
  <c r="N43" i="10"/>
  <c r="I64" i="10"/>
  <c r="R63" i="10"/>
  <c r="M43" i="4"/>
  <c r="T55" i="32" l="1"/>
  <c r="U54" i="32"/>
  <c r="U43" i="23"/>
  <c r="T44" i="23"/>
  <c r="M44" i="24"/>
  <c r="O42" i="12"/>
  <c r="J64" i="12"/>
  <c r="S63" i="12"/>
  <c r="I63" i="10"/>
  <c r="R62" i="10"/>
  <c r="N44" i="10"/>
  <c r="M44" i="4"/>
  <c r="M44" i="2"/>
  <c r="N44" i="2" s="1"/>
  <c r="T56" i="32" l="1"/>
  <c r="U55" i="32"/>
  <c r="U44" i="23"/>
  <c r="T45" i="23"/>
  <c r="M45" i="24"/>
  <c r="O43" i="12"/>
  <c r="M45" i="4"/>
  <c r="N45" i="10"/>
  <c r="J63" i="12"/>
  <c r="S62" i="12"/>
  <c r="M45" i="2"/>
  <c r="N45" i="2" s="1"/>
  <c r="I62" i="10"/>
  <c r="R61" i="10"/>
  <c r="T57" i="32" l="1"/>
  <c r="U56" i="32"/>
  <c r="T46" i="23"/>
  <c r="U45" i="23"/>
  <c r="M46" i="24"/>
  <c r="O44" i="12"/>
  <c r="N46" i="10"/>
  <c r="M46" i="4"/>
  <c r="M46" i="2"/>
  <c r="N46" i="2" s="1"/>
  <c r="I61" i="10"/>
  <c r="R60" i="10"/>
  <c r="J62" i="12"/>
  <c r="S61" i="12"/>
  <c r="T58" i="32" l="1"/>
  <c r="U57" i="32"/>
  <c r="U46" i="23"/>
  <c r="T47" i="23"/>
  <c r="M47" i="24"/>
  <c r="O45" i="12"/>
  <c r="J61" i="12"/>
  <c r="S60" i="12"/>
  <c r="I60" i="10"/>
  <c r="R59" i="10"/>
  <c r="M47" i="2"/>
  <c r="N47" i="2" s="1"/>
  <c r="N47" i="10"/>
  <c r="M47" i="4"/>
  <c r="T59" i="32" l="1"/>
  <c r="U58" i="32"/>
  <c r="U47" i="23"/>
  <c r="T48" i="23"/>
  <c r="M48" i="24"/>
  <c r="O46" i="12"/>
  <c r="M48" i="2"/>
  <c r="N48" i="2" s="1"/>
  <c r="I59" i="10"/>
  <c r="R58" i="10"/>
  <c r="N48" i="10"/>
  <c r="J60" i="12"/>
  <c r="S59" i="12"/>
  <c r="M48" i="4"/>
  <c r="T60" i="32" l="1"/>
  <c r="U59" i="32"/>
  <c r="T49" i="23"/>
  <c r="U48" i="23"/>
  <c r="M49" i="24"/>
  <c r="O47" i="12"/>
  <c r="J59" i="12"/>
  <c r="S58" i="12"/>
  <c r="M49" i="4"/>
  <c r="N49" i="10"/>
  <c r="M49" i="2"/>
  <c r="N49" i="2" s="1"/>
  <c r="I58" i="10"/>
  <c r="R57" i="10"/>
  <c r="T61" i="32" l="1"/>
  <c r="U60" i="32"/>
  <c r="T50" i="23"/>
  <c r="U49" i="23"/>
  <c r="M50" i="24"/>
  <c r="O48" i="12"/>
  <c r="M50" i="4"/>
  <c r="N50" i="10"/>
  <c r="J58" i="12"/>
  <c r="S57" i="12"/>
  <c r="I57" i="10"/>
  <c r="R56" i="10"/>
  <c r="M50" i="2"/>
  <c r="N50" i="2" s="1"/>
  <c r="T62" i="32" l="1"/>
  <c r="U61" i="32"/>
  <c r="U50" i="23"/>
  <c r="T51" i="23"/>
  <c r="M51" i="24"/>
  <c r="O49" i="12"/>
  <c r="M51" i="2"/>
  <c r="N51" i="2" s="1"/>
  <c r="I56" i="10"/>
  <c r="R55" i="10"/>
  <c r="N51" i="10"/>
  <c r="J57" i="12"/>
  <c r="S56" i="12"/>
  <c r="M51" i="4"/>
  <c r="T63" i="32" l="1"/>
  <c r="U62" i="32"/>
  <c r="U51" i="23"/>
  <c r="T52" i="23"/>
  <c r="M52" i="24"/>
  <c r="O50" i="12"/>
  <c r="J56" i="12"/>
  <c r="S55" i="12"/>
  <c r="M52" i="2"/>
  <c r="I55" i="10"/>
  <c r="R54" i="10"/>
  <c r="M52" i="4"/>
  <c r="N52" i="10"/>
  <c r="T64" i="32" l="1"/>
  <c r="U63" i="32"/>
  <c r="N52" i="2"/>
  <c r="M53" i="2"/>
  <c r="T53" i="23"/>
  <c r="U52" i="23"/>
  <c r="M53" i="24"/>
  <c r="M53" i="4"/>
  <c r="O51" i="12"/>
  <c r="G16" i="2"/>
  <c r="G18" i="2"/>
  <c r="G19" i="2"/>
  <c r="G20" i="2"/>
  <c r="G21" i="2"/>
  <c r="G23" i="2"/>
  <c r="G22" i="2"/>
  <c r="G24" i="2"/>
  <c r="N53" i="10"/>
  <c r="I54" i="10"/>
  <c r="R53" i="10"/>
  <c r="J55" i="12"/>
  <c r="S54" i="12"/>
  <c r="T65" i="32" l="1"/>
  <c r="U64" i="32"/>
  <c r="N53" i="2"/>
  <c r="M54" i="2"/>
  <c r="T54" i="23"/>
  <c r="U53" i="23"/>
  <c r="M54" i="24"/>
  <c r="M54" i="4"/>
  <c r="O52" i="12"/>
  <c r="J54" i="12"/>
  <c r="S53" i="12"/>
  <c r="I53" i="10"/>
  <c r="R52" i="10"/>
  <c r="N54" i="10"/>
  <c r="T66" i="32" l="1"/>
  <c r="U65" i="32"/>
  <c r="N54" i="2"/>
  <c r="M55" i="2"/>
  <c r="U54" i="23"/>
  <c r="T55" i="23"/>
  <c r="M55" i="24"/>
  <c r="M55" i="4"/>
  <c r="O53" i="12"/>
  <c r="N55" i="10"/>
  <c r="I52" i="10"/>
  <c r="R51" i="10"/>
  <c r="J53" i="12"/>
  <c r="S52" i="12"/>
  <c r="T67" i="32" l="1"/>
  <c r="U66" i="32"/>
  <c r="N55" i="2"/>
  <c r="M56" i="2"/>
  <c r="U55" i="23"/>
  <c r="T56" i="23"/>
  <c r="M56" i="24"/>
  <c r="M56" i="4"/>
  <c r="O54" i="12"/>
  <c r="J52" i="12"/>
  <c r="S51" i="12"/>
  <c r="I51" i="10"/>
  <c r="R50" i="10"/>
  <c r="N56" i="10"/>
  <c r="T68" i="32" l="1"/>
  <c r="U67" i="32"/>
  <c r="N56" i="2"/>
  <c r="M57" i="2"/>
  <c r="T57" i="23"/>
  <c r="U56" i="23"/>
  <c r="M57" i="24"/>
  <c r="M57" i="4"/>
  <c r="O55" i="12"/>
  <c r="N57" i="10"/>
  <c r="I50" i="10"/>
  <c r="R49" i="10"/>
  <c r="J51" i="12"/>
  <c r="S50" i="12"/>
  <c r="U68" i="32" l="1"/>
  <c r="T69" i="32"/>
  <c r="N57" i="2"/>
  <c r="M58" i="2"/>
  <c r="T58" i="23"/>
  <c r="U57" i="23"/>
  <c r="M58" i="24"/>
  <c r="M58" i="4"/>
  <c r="O56" i="12"/>
  <c r="J50" i="12"/>
  <c r="S49" i="12"/>
  <c r="I49" i="10"/>
  <c r="R48" i="10"/>
  <c r="N58" i="10"/>
  <c r="U69" i="32" l="1"/>
  <c r="T70" i="32"/>
  <c r="N58" i="2"/>
  <c r="M59" i="2"/>
  <c r="U58" i="23"/>
  <c r="T59" i="23"/>
  <c r="M59" i="24"/>
  <c r="M59" i="4"/>
  <c r="O57" i="12"/>
  <c r="N59" i="10"/>
  <c r="J49" i="12"/>
  <c r="S48" i="12"/>
  <c r="I48" i="10"/>
  <c r="R47" i="10"/>
  <c r="U70" i="32" l="1"/>
  <c r="T71" i="32"/>
  <c r="N59" i="2"/>
  <c r="M60" i="2"/>
  <c r="U59" i="23"/>
  <c r="T60" i="23"/>
  <c r="M60" i="24"/>
  <c r="M60" i="4"/>
  <c r="O58" i="12"/>
  <c r="I47" i="10"/>
  <c r="R46" i="10"/>
  <c r="J48" i="12"/>
  <c r="S47" i="12"/>
  <c r="N60" i="10"/>
  <c r="U71" i="32" l="1"/>
  <c r="T72" i="32"/>
  <c r="N60" i="2"/>
  <c r="M61" i="2"/>
  <c r="T61" i="23"/>
  <c r="U60" i="23"/>
  <c r="M61" i="24"/>
  <c r="M61" i="4"/>
  <c r="O59" i="12"/>
  <c r="N61" i="10"/>
  <c r="I46" i="10"/>
  <c r="R45" i="10"/>
  <c r="J47" i="12"/>
  <c r="S46" i="12"/>
  <c r="T73" i="32" l="1"/>
  <c r="U72" i="32"/>
  <c r="N61" i="2"/>
  <c r="M62" i="2"/>
  <c r="T62" i="23"/>
  <c r="U61" i="23"/>
  <c r="M62" i="24"/>
  <c r="M62" i="4"/>
  <c r="O60" i="12"/>
  <c r="I45" i="10"/>
  <c r="R44" i="10"/>
  <c r="N62" i="10"/>
  <c r="J46" i="12"/>
  <c r="S45" i="12"/>
  <c r="T74" i="32" l="1"/>
  <c r="U73" i="32"/>
  <c r="N62" i="2"/>
  <c r="M63" i="2"/>
  <c r="U62" i="23"/>
  <c r="T63" i="23"/>
  <c r="M63" i="24"/>
  <c r="M63" i="4"/>
  <c r="O61" i="12"/>
  <c r="I44" i="10"/>
  <c r="R43" i="10"/>
  <c r="J45" i="12"/>
  <c r="S44" i="12"/>
  <c r="N63" i="10"/>
  <c r="T75" i="32" l="1"/>
  <c r="U74" i="32"/>
  <c r="N63" i="2"/>
  <c r="M64" i="2"/>
  <c r="U63" i="23"/>
  <c r="T64" i="23"/>
  <c r="M64" i="24"/>
  <c r="M64" i="4"/>
  <c r="O62" i="12"/>
  <c r="J44" i="12"/>
  <c r="S43" i="12"/>
  <c r="I43" i="10"/>
  <c r="R42" i="10"/>
  <c r="N64" i="10"/>
  <c r="T76" i="32" l="1"/>
  <c r="U75" i="32"/>
  <c r="N64" i="2"/>
  <c r="M65" i="2"/>
  <c r="U64" i="23"/>
  <c r="T65" i="23"/>
  <c r="M65" i="24"/>
  <c r="M65" i="4"/>
  <c r="O63" i="12"/>
  <c r="N65" i="10"/>
  <c r="J43" i="12"/>
  <c r="S42" i="12"/>
  <c r="I42" i="10"/>
  <c r="R41" i="10"/>
  <c r="T77" i="32" l="1"/>
  <c r="U76" i="32"/>
  <c r="N65" i="2"/>
  <c r="M66" i="2"/>
  <c r="T66" i="23"/>
  <c r="U65" i="23"/>
  <c r="M66" i="24"/>
  <c r="M66" i="4"/>
  <c r="O64" i="12"/>
  <c r="I41" i="10"/>
  <c r="R40" i="10"/>
  <c r="J42" i="12"/>
  <c r="S41" i="12"/>
  <c r="N66" i="10"/>
  <c r="T78" i="32" l="1"/>
  <c r="U77" i="32"/>
  <c r="N66" i="2"/>
  <c r="M67" i="2"/>
  <c r="U66" i="23"/>
  <c r="T67" i="23"/>
  <c r="M67" i="24"/>
  <c r="M67" i="4"/>
  <c r="O65" i="12"/>
  <c r="J41" i="12"/>
  <c r="S40" i="12"/>
  <c r="I40" i="10"/>
  <c r="R39" i="10"/>
  <c r="N67" i="10"/>
  <c r="T79" i="32" l="1"/>
  <c r="U78" i="32"/>
  <c r="N67" i="2"/>
  <c r="M68" i="2"/>
  <c r="U67" i="23"/>
  <c r="T68" i="23"/>
  <c r="M68" i="24"/>
  <c r="M68" i="4"/>
  <c r="O66" i="12"/>
  <c r="N68" i="10"/>
  <c r="I39" i="10"/>
  <c r="R38" i="10"/>
  <c r="J40" i="12"/>
  <c r="S39" i="12"/>
  <c r="T80" i="32" l="1"/>
  <c r="U79" i="32"/>
  <c r="N68" i="2"/>
  <c r="M69" i="2"/>
  <c r="U68" i="23"/>
  <c r="T69" i="23"/>
  <c r="M69" i="24"/>
  <c r="M69" i="4"/>
  <c r="O67" i="12"/>
  <c r="J39" i="12"/>
  <c r="S38" i="12"/>
  <c r="I38" i="10"/>
  <c r="R37" i="10"/>
  <c r="N69" i="10"/>
  <c r="T81" i="32" l="1"/>
  <c r="U80" i="32"/>
  <c r="N69" i="2"/>
  <c r="M70" i="2"/>
  <c r="T70" i="23"/>
  <c r="U69" i="23"/>
  <c r="M70" i="24"/>
  <c r="M70" i="4"/>
  <c r="O68" i="12"/>
  <c r="N70" i="10"/>
  <c r="J38" i="12"/>
  <c r="S37" i="12"/>
  <c r="I37" i="10"/>
  <c r="R36" i="10"/>
  <c r="T82" i="32" l="1"/>
  <c r="U81" i="32"/>
  <c r="N70" i="2"/>
  <c r="M71" i="2"/>
  <c r="U70" i="23"/>
  <c r="T71" i="23"/>
  <c r="M71" i="24"/>
  <c r="M71" i="4"/>
  <c r="O69" i="12"/>
  <c r="I36" i="10"/>
  <c r="R35" i="10"/>
  <c r="J37" i="12"/>
  <c r="S36" i="12"/>
  <c r="N71" i="10"/>
  <c r="T83" i="32" l="1"/>
  <c r="U82" i="32"/>
  <c r="N71" i="2"/>
  <c r="M72" i="2"/>
  <c r="U71" i="23"/>
  <c r="T72" i="23"/>
  <c r="M72" i="24"/>
  <c r="M72" i="4"/>
  <c r="O70" i="12"/>
  <c r="N72" i="10"/>
  <c r="I35" i="10"/>
  <c r="R34" i="10"/>
  <c r="J36" i="12"/>
  <c r="S35" i="12"/>
  <c r="U83" i="32" l="1"/>
  <c r="T84" i="32"/>
  <c r="N72" i="2"/>
  <c r="M73" i="2"/>
  <c r="U72" i="23"/>
  <c r="T73" i="23"/>
  <c r="M73" i="24"/>
  <c r="M73" i="4"/>
  <c r="O71" i="12"/>
  <c r="J35" i="12"/>
  <c r="S34" i="12"/>
  <c r="N73" i="10"/>
  <c r="I34" i="10"/>
  <c r="R33" i="10"/>
  <c r="U84" i="32" l="1"/>
  <c r="T85" i="32"/>
  <c r="N73" i="2"/>
  <c r="M74" i="2"/>
  <c r="T74" i="23"/>
  <c r="U73" i="23"/>
  <c r="M74" i="24"/>
  <c r="M74" i="4"/>
  <c r="O72" i="12"/>
  <c r="J34" i="12"/>
  <c r="S33" i="12"/>
  <c r="N74" i="10"/>
  <c r="I33" i="10"/>
  <c r="R32" i="10"/>
  <c r="U85" i="32" l="1"/>
  <c r="T86" i="32"/>
  <c r="N74" i="2"/>
  <c r="M75" i="2"/>
  <c r="U74" i="23"/>
  <c r="T75" i="23"/>
  <c r="M75" i="24"/>
  <c r="M75" i="4"/>
  <c r="O73" i="12"/>
  <c r="J33" i="12"/>
  <c r="S32" i="12"/>
  <c r="I32" i="10"/>
  <c r="R31" i="10"/>
  <c r="N75" i="10"/>
  <c r="U86" i="32" l="1"/>
  <c r="T87" i="32"/>
  <c r="N75" i="2"/>
  <c r="M76" i="2"/>
  <c r="U75" i="23"/>
  <c r="T76" i="23"/>
  <c r="M76" i="24"/>
  <c r="M76" i="4"/>
  <c r="O74" i="12"/>
  <c r="I31" i="10"/>
  <c r="R30" i="10"/>
  <c r="J32" i="12"/>
  <c r="S31" i="12"/>
  <c r="N76" i="10"/>
  <c r="T88" i="32" l="1"/>
  <c r="U87" i="32"/>
  <c r="N76" i="2"/>
  <c r="M77" i="2"/>
  <c r="U76" i="23"/>
  <c r="T77" i="23"/>
  <c r="M77" i="24"/>
  <c r="M77" i="4"/>
  <c r="O75" i="12"/>
  <c r="N77" i="10"/>
  <c r="J31" i="12"/>
  <c r="S30" i="12"/>
  <c r="I30" i="10"/>
  <c r="R29" i="10"/>
  <c r="U88" i="32" l="1"/>
  <c r="T89" i="32"/>
  <c r="N77" i="2"/>
  <c r="M78" i="2"/>
  <c r="T78" i="23"/>
  <c r="U77" i="23"/>
  <c r="M78" i="24"/>
  <c r="M78" i="4"/>
  <c r="J30" i="12"/>
  <c r="S29" i="12"/>
  <c r="O76" i="12"/>
  <c r="I29" i="10"/>
  <c r="R28" i="10"/>
  <c r="N78" i="10"/>
  <c r="U89" i="32" l="1"/>
  <c r="T90" i="32"/>
  <c r="U90" i="32" s="1"/>
  <c r="N78" i="2"/>
  <c r="M79" i="2"/>
  <c r="U78" i="23"/>
  <c r="T79" i="23"/>
  <c r="M79" i="24"/>
  <c r="M79" i="4"/>
  <c r="O77" i="12"/>
  <c r="J29" i="12"/>
  <c r="S28" i="12"/>
  <c r="N79" i="10"/>
  <c r="I28" i="10"/>
  <c r="R27" i="10"/>
  <c r="N79" i="2" l="1"/>
  <c r="M80" i="2"/>
  <c r="U79" i="23"/>
  <c r="T80" i="23"/>
  <c r="M80" i="24"/>
  <c r="M80" i="4"/>
  <c r="O78" i="12"/>
  <c r="J28" i="12"/>
  <c r="S27" i="12"/>
  <c r="I27" i="10"/>
  <c r="R26" i="10"/>
  <c r="N80" i="10"/>
  <c r="N80" i="2" l="1"/>
  <c r="M81" i="2"/>
  <c r="T81" i="23"/>
  <c r="U80" i="23"/>
  <c r="M81" i="24"/>
  <c r="M81" i="4"/>
  <c r="J27" i="12"/>
  <c r="S26" i="12"/>
  <c r="O79" i="12"/>
  <c r="I26" i="10"/>
  <c r="R25" i="10"/>
  <c r="N81" i="10"/>
  <c r="N81" i="2" l="1"/>
  <c r="M82" i="2"/>
  <c r="T82" i="23"/>
  <c r="U81" i="23"/>
  <c r="M82" i="24"/>
  <c r="M82" i="4"/>
  <c r="J26" i="12"/>
  <c r="S25" i="12"/>
  <c r="J25" i="12" s="1"/>
  <c r="O80" i="12"/>
  <c r="I25" i="10"/>
  <c r="R24" i="10"/>
  <c r="N82" i="10"/>
  <c r="N82" i="2" l="1"/>
  <c r="M83" i="2"/>
  <c r="U82" i="23"/>
  <c r="T83" i="23"/>
  <c r="M83" i="24"/>
  <c r="M83" i="4"/>
  <c r="O81" i="12"/>
  <c r="I24" i="10"/>
  <c r="R23" i="10"/>
  <c r="N83" i="10"/>
  <c r="N83" i="2" l="1"/>
  <c r="M84" i="2"/>
  <c r="U83" i="23"/>
  <c r="T84" i="23"/>
  <c r="M84" i="24"/>
  <c r="M84" i="4"/>
  <c r="O82" i="12"/>
  <c r="I23" i="10"/>
  <c r="R22" i="10"/>
  <c r="N84" i="10"/>
  <c r="N84" i="2" l="1"/>
  <c r="M85" i="2"/>
  <c r="T85" i="23"/>
  <c r="U84" i="23"/>
  <c r="M85" i="24"/>
  <c r="M85" i="4"/>
  <c r="O83" i="12"/>
  <c r="I22" i="10"/>
  <c r="R21" i="10"/>
  <c r="N85" i="10"/>
  <c r="N85" i="2" l="1"/>
  <c r="M86" i="2"/>
  <c r="T86" i="23"/>
  <c r="U85" i="23"/>
  <c r="M86" i="24"/>
  <c r="M86" i="4"/>
  <c r="O84" i="12"/>
  <c r="I21" i="10"/>
  <c r="R20" i="10"/>
  <c r="N86" i="10"/>
  <c r="N86" i="2" l="1"/>
  <c r="M87" i="2"/>
  <c r="U86" i="23"/>
  <c r="T87" i="23"/>
  <c r="M87" i="24"/>
  <c r="M87" i="4"/>
  <c r="O85" i="12"/>
  <c r="I20" i="10"/>
  <c r="R19" i="10"/>
  <c r="N87" i="10"/>
  <c r="N87" i="2" l="1"/>
  <c r="M88" i="2"/>
  <c r="U87" i="23"/>
  <c r="T88" i="23"/>
  <c r="M88" i="24"/>
  <c r="M88" i="4"/>
  <c r="O86" i="12"/>
  <c r="I19" i="10"/>
  <c r="R18" i="10"/>
  <c r="N88" i="10"/>
  <c r="N88" i="2" l="1"/>
  <c r="M89" i="2"/>
  <c r="T89" i="23"/>
  <c r="U88" i="23"/>
  <c r="M89" i="24"/>
  <c r="M89" i="4"/>
  <c r="O87" i="12"/>
  <c r="I18" i="10"/>
  <c r="R17" i="10"/>
  <c r="N89" i="10"/>
  <c r="N89" i="2" l="1"/>
  <c r="M90" i="2"/>
  <c r="T90" i="23"/>
  <c r="U90" i="23" s="1"/>
  <c r="U89" i="23"/>
  <c r="M90" i="24"/>
  <c r="M90" i="4"/>
  <c r="O88" i="12"/>
  <c r="I17" i="10"/>
  <c r="R16" i="10"/>
  <c r="N90" i="10"/>
  <c r="N90" i="2" l="1"/>
  <c r="M91" i="2"/>
  <c r="N91" i="2" s="1"/>
  <c r="M91" i="24"/>
  <c r="N90" i="4"/>
  <c r="M91" i="4"/>
  <c r="N88" i="4"/>
  <c r="N87" i="4"/>
  <c r="N86" i="4"/>
  <c r="N82" i="4"/>
  <c r="O89" i="12"/>
  <c r="I16" i="10"/>
  <c r="R15" i="10"/>
  <c r="N91" i="10"/>
  <c r="M92" i="24" l="1"/>
  <c r="N91" i="4"/>
  <c r="N16" i="4"/>
  <c r="G16" i="4" s="1"/>
  <c r="N18" i="4"/>
  <c r="G18" i="4" s="1"/>
  <c r="N17" i="4"/>
  <c r="N19" i="4"/>
  <c r="G19" i="4" s="1"/>
  <c r="N20" i="4"/>
  <c r="G20" i="4" s="1"/>
  <c r="N21" i="4"/>
  <c r="G21" i="4" s="1"/>
  <c r="N23" i="4"/>
  <c r="G23" i="4" s="1"/>
  <c r="N22" i="4"/>
  <c r="G22" i="4" s="1"/>
  <c r="N24" i="4"/>
  <c r="G24" i="4" s="1"/>
  <c r="N25" i="4"/>
  <c r="N26" i="4"/>
  <c r="N29" i="4"/>
  <c r="N27" i="4"/>
  <c r="N28" i="4"/>
  <c r="N31" i="4"/>
  <c r="N30" i="4"/>
  <c r="N32" i="4"/>
  <c r="N34" i="4"/>
  <c r="N33" i="4"/>
  <c r="N36" i="4"/>
  <c r="N35" i="4"/>
  <c r="N37" i="4"/>
  <c r="N38" i="4"/>
  <c r="N40" i="4"/>
  <c r="N39" i="4"/>
  <c r="N42" i="4"/>
  <c r="N41" i="4"/>
  <c r="N43" i="4"/>
  <c r="N46" i="4"/>
  <c r="N44" i="4"/>
  <c r="N45" i="4"/>
  <c r="N49" i="4"/>
  <c r="N47" i="4"/>
  <c r="N48" i="4"/>
  <c r="N50" i="4"/>
  <c r="N51" i="4"/>
  <c r="N52" i="4"/>
  <c r="N53" i="4"/>
  <c r="N54" i="4"/>
  <c r="N55" i="4"/>
  <c r="N56" i="4"/>
  <c r="N58" i="4"/>
  <c r="N57" i="4"/>
  <c r="N59" i="4"/>
  <c r="N60" i="4"/>
  <c r="N61" i="4"/>
  <c r="N62" i="4"/>
  <c r="N64" i="4"/>
  <c r="N63" i="4"/>
  <c r="N65" i="4"/>
  <c r="N66" i="4"/>
  <c r="N67" i="4"/>
  <c r="N68" i="4"/>
  <c r="N69" i="4"/>
  <c r="N70" i="4"/>
  <c r="N71" i="4"/>
  <c r="N72" i="4"/>
  <c r="N73" i="4"/>
  <c r="N74" i="4"/>
  <c r="N75" i="4"/>
  <c r="N76" i="4"/>
  <c r="N77" i="4"/>
  <c r="N78" i="4"/>
  <c r="N80" i="4"/>
  <c r="N79" i="4"/>
  <c r="N89" i="4"/>
  <c r="N81" i="4"/>
  <c r="N85" i="4"/>
  <c r="N83" i="4"/>
  <c r="N84" i="4"/>
  <c r="O90" i="12"/>
  <c r="I15" i="10"/>
  <c r="R14" i="10"/>
  <c r="N92" i="10"/>
  <c r="M93" i="24" l="1"/>
  <c r="O91" i="12"/>
  <c r="I14" i="10"/>
  <c r="R13" i="10"/>
  <c r="N93" i="10"/>
  <c r="M94" i="24" l="1"/>
  <c r="O92" i="12"/>
  <c r="I13" i="10"/>
  <c r="R12" i="10"/>
  <c r="N94" i="10"/>
  <c r="M95" i="24" l="1"/>
  <c r="O93" i="12"/>
  <c r="I12" i="10"/>
  <c r="R11" i="10"/>
  <c r="N95" i="10"/>
  <c r="M96" i="24" l="1"/>
  <c r="O94" i="12"/>
  <c r="I11" i="10"/>
  <c r="R10" i="10"/>
  <c r="N96" i="10"/>
  <c r="M97" i="24" l="1"/>
  <c r="O95" i="12"/>
  <c r="I10" i="10"/>
  <c r="R9" i="10"/>
  <c r="N97" i="10"/>
  <c r="M98" i="24" l="1"/>
  <c r="O96" i="12"/>
  <c r="I9" i="10"/>
  <c r="R8" i="10"/>
  <c r="N98" i="10"/>
  <c r="M99" i="24" l="1"/>
  <c r="O97" i="12"/>
  <c r="I8" i="10"/>
  <c r="R7" i="10"/>
  <c r="N99" i="10"/>
  <c r="M100" i="24" l="1"/>
  <c r="O98" i="12"/>
  <c r="I7" i="10"/>
  <c r="R6" i="10"/>
  <c r="N100" i="10"/>
  <c r="M101" i="24" l="1"/>
  <c r="O99" i="12"/>
  <c r="I6" i="10"/>
  <c r="R5" i="10"/>
  <c r="N101" i="10"/>
  <c r="M102" i="24" l="1"/>
  <c r="O100" i="12"/>
  <c r="I5" i="10"/>
  <c r="R4" i="10"/>
  <c r="I4" i="10" s="1"/>
  <c r="N102" i="10"/>
  <c r="N103" i="10" s="1"/>
  <c r="O100" i="10" s="1"/>
  <c r="H100" i="10" s="1"/>
  <c r="O97" i="10" l="1"/>
  <c r="H97" i="10" s="1"/>
  <c r="M103" i="24"/>
  <c r="N97" i="24"/>
  <c r="N99" i="24"/>
  <c r="N95" i="24"/>
  <c r="N101" i="24"/>
  <c r="O101" i="12"/>
  <c r="O102" i="10"/>
  <c r="H102" i="10" s="1"/>
  <c r="O101" i="10"/>
  <c r="H101" i="10" s="1"/>
  <c r="O98" i="10"/>
  <c r="H98" i="10" s="1"/>
  <c r="O96" i="10"/>
  <c r="H96" i="10" s="1"/>
  <c r="O103" i="10"/>
  <c r="H103" i="10" s="1"/>
  <c r="O16" i="10"/>
  <c r="H16" i="10" s="1"/>
  <c r="O17" i="10"/>
  <c r="H17" i="10" s="1"/>
  <c r="O18" i="10"/>
  <c r="H18" i="10" s="1"/>
  <c r="O20" i="10"/>
  <c r="H20" i="10" s="1"/>
  <c r="O19" i="10"/>
  <c r="H19" i="10" s="1"/>
  <c r="O23" i="10"/>
  <c r="H23" i="10" s="1"/>
  <c r="O22" i="10"/>
  <c r="H22" i="10" s="1"/>
  <c r="O24" i="10"/>
  <c r="H24" i="10" s="1"/>
  <c r="O25" i="10"/>
  <c r="H25" i="10" s="1"/>
  <c r="O21" i="10"/>
  <c r="H21" i="10" s="1"/>
  <c r="O26" i="10"/>
  <c r="H26" i="10" s="1"/>
  <c r="O27" i="10"/>
  <c r="H27" i="10" s="1"/>
  <c r="O28" i="10"/>
  <c r="H28" i="10" s="1"/>
  <c r="O29" i="10"/>
  <c r="H29" i="10" s="1"/>
  <c r="O32" i="10"/>
  <c r="H32" i="10" s="1"/>
  <c r="O30" i="10"/>
  <c r="H30" i="10" s="1"/>
  <c r="O31" i="10"/>
  <c r="H31" i="10" s="1"/>
  <c r="O33" i="10"/>
  <c r="H33" i="10" s="1"/>
  <c r="O35" i="10"/>
  <c r="H35" i="10" s="1"/>
  <c r="O34" i="10"/>
  <c r="H34" i="10" s="1"/>
  <c r="O36" i="10"/>
  <c r="H36" i="10" s="1"/>
  <c r="O38" i="10"/>
  <c r="H38" i="10" s="1"/>
  <c r="O39" i="10"/>
  <c r="H39" i="10" s="1"/>
  <c r="O37" i="10"/>
  <c r="H37" i="10" s="1"/>
  <c r="O40" i="10"/>
  <c r="H40" i="10" s="1"/>
  <c r="O41" i="10"/>
  <c r="H41" i="10" s="1"/>
  <c r="O42" i="10"/>
  <c r="H42" i="10" s="1"/>
  <c r="O43" i="10"/>
  <c r="H43" i="10" s="1"/>
  <c r="O46" i="10"/>
  <c r="H46" i="10" s="1"/>
  <c r="O45" i="10"/>
  <c r="H45" i="10" s="1"/>
  <c r="O44" i="10"/>
  <c r="H44" i="10" s="1"/>
  <c r="O47" i="10"/>
  <c r="H47" i="10" s="1"/>
  <c r="O48" i="10"/>
  <c r="H48" i="10" s="1"/>
  <c r="O50" i="10"/>
  <c r="H50" i="10" s="1"/>
  <c r="O52" i="10"/>
  <c r="H52" i="10" s="1"/>
  <c r="O51" i="10"/>
  <c r="H51" i="10" s="1"/>
  <c r="O49" i="10"/>
  <c r="H49" i="10" s="1"/>
  <c r="O53" i="10"/>
  <c r="H53" i="10" s="1"/>
  <c r="O55" i="10"/>
  <c r="H55" i="10" s="1"/>
  <c r="O54" i="10"/>
  <c r="H54" i="10" s="1"/>
  <c r="O57" i="10"/>
  <c r="H57" i="10" s="1"/>
  <c r="O56" i="10"/>
  <c r="H56" i="10" s="1"/>
  <c r="O58" i="10"/>
  <c r="H58" i="10" s="1"/>
  <c r="O59" i="10"/>
  <c r="H59" i="10" s="1"/>
  <c r="O60" i="10"/>
  <c r="H60" i="10" s="1"/>
  <c r="O61" i="10"/>
  <c r="H61" i="10" s="1"/>
  <c r="O63" i="10"/>
  <c r="H63" i="10" s="1"/>
  <c r="O62" i="10"/>
  <c r="H62" i="10" s="1"/>
  <c r="O65" i="10"/>
  <c r="H65" i="10" s="1"/>
  <c r="O64" i="10"/>
  <c r="H64" i="10" s="1"/>
  <c r="O66" i="10"/>
  <c r="H66" i="10" s="1"/>
  <c r="O67" i="10"/>
  <c r="H67" i="10" s="1"/>
  <c r="O69" i="10"/>
  <c r="H69" i="10" s="1"/>
  <c r="O71" i="10"/>
  <c r="H71" i="10" s="1"/>
  <c r="O68" i="10"/>
  <c r="H68" i="10" s="1"/>
  <c r="O70" i="10"/>
  <c r="H70" i="10" s="1"/>
  <c r="O72" i="10"/>
  <c r="H72" i="10" s="1"/>
  <c r="O76" i="10"/>
  <c r="H76" i="10" s="1"/>
  <c r="O73" i="10"/>
  <c r="H73" i="10" s="1"/>
  <c r="O75" i="10"/>
  <c r="H75" i="10" s="1"/>
  <c r="O74" i="10"/>
  <c r="H74" i="10" s="1"/>
  <c r="O77" i="10"/>
  <c r="H77" i="10" s="1"/>
  <c r="O79" i="10"/>
  <c r="H79" i="10" s="1"/>
  <c r="O80" i="10"/>
  <c r="H80" i="10" s="1"/>
  <c r="O78" i="10"/>
  <c r="H78" i="10" s="1"/>
  <c r="O81" i="10"/>
  <c r="H81" i="10" s="1"/>
  <c r="O82" i="10"/>
  <c r="H82" i="10" s="1"/>
  <c r="O84" i="10"/>
  <c r="H84" i="10" s="1"/>
  <c r="O83" i="10"/>
  <c r="H83" i="10" s="1"/>
  <c r="O87" i="10"/>
  <c r="H87" i="10" s="1"/>
  <c r="O85" i="10"/>
  <c r="H85" i="10" s="1"/>
  <c r="O86" i="10"/>
  <c r="H86" i="10" s="1"/>
  <c r="O88" i="10"/>
  <c r="H88" i="10" s="1"/>
  <c r="O89" i="10"/>
  <c r="H89" i="10" s="1"/>
  <c r="O91" i="10"/>
  <c r="H91" i="10" s="1"/>
  <c r="O93" i="10"/>
  <c r="H93" i="10" s="1"/>
  <c r="O92" i="10"/>
  <c r="H92" i="10" s="1"/>
  <c r="O90" i="10"/>
  <c r="H90" i="10" s="1"/>
  <c r="O94" i="10"/>
  <c r="H94" i="10" s="1"/>
  <c r="O95" i="10"/>
  <c r="H95" i="10" s="1"/>
  <c r="O99" i="10"/>
  <c r="H99" i="10" s="1"/>
  <c r="N103" i="24" l="1"/>
  <c r="N16" i="24"/>
  <c r="G16" i="24" s="1"/>
  <c r="N17" i="24"/>
  <c r="N18" i="24"/>
  <c r="G18" i="24" s="1"/>
  <c r="N19" i="24"/>
  <c r="G19" i="24" s="1"/>
  <c r="N20" i="24"/>
  <c r="G20" i="24" s="1"/>
  <c r="N21" i="24"/>
  <c r="G21" i="24" s="1"/>
  <c r="N22" i="24"/>
  <c r="G22" i="24" s="1"/>
  <c r="N23" i="24"/>
  <c r="G23" i="24" s="1"/>
  <c r="N24" i="24"/>
  <c r="G24" i="24" s="1"/>
  <c r="N25" i="24"/>
  <c r="G25" i="24" s="1"/>
  <c r="N26" i="24"/>
  <c r="G26" i="24" s="1"/>
  <c r="N27" i="24"/>
  <c r="G27" i="24" s="1"/>
  <c r="N29" i="24"/>
  <c r="G29" i="24" s="1"/>
  <c r="N28" i="24"/>
  <c r="N30" i="24"/>
  <c r="G30" i="24" s="1"/>
  <c r="N31" i="24"/>
  <c r="G31" i="24" s="1"/>
  <c r="N32" i="24"/>
  <c r="G32" i="24" s="1"/>
  <c r="N33" i="24"/>
  <c r="N34" i="24"/>
  <c r="G34" i="24" s="1"/>
  <c r="N35" i="24"/>
  <c r="G35" i="24" s="1"/>
  <c r="N36" i="24"/>
  <c r="G36" i="24" s="1"/>
  <c r="N37" i="24"/>
  <c r="G37" i="24" s="1"/>
  <c r="N38" i="24"/>
  <c r="G38" i="24" s="1"/>
  <c r="N39" i="24"/>
  <c r="G39" i="24" s="1"/>
  <c r="N40" i="24"/>
  <c r="G40" i="24" s="1"/>
  <c r="N42" i="24"/>
  <c r="G42" i="24" s="1"/>
  <c r="N41" i="24"/>
  <c r="N43" i="24"/>
  <c r="N44" i="24"/>
  <c r="G44" i="24" s="1"/>
  <c r="N45" i="24"/>
  <c r="G45" i="24" s="1"/>
  <c r="N47" i="24"/>
  <c r="G47" i="24" s="1"/>
  <c r="N46" i="24"/>
  <c r="G46" i="24" s="1"/>
  <c r="N49" i="24"/>
  <c r="G49" i="24" s="1"/>
  <c r="N48" i="24"/>
  <c r="N50" i="24"/>
  <c r="G50" i="24" s="1"/>
  <c r="N51" i="24"/>
  <c r="G51" i="24" s="1"/>
  <c r="N52" i="24"/>
  <c r="G52" i="24" s="1"/>
  <c r="N53" i="24"/>
  <c r="G53" i="24" s="1"/>
  <c r="N54" i="24"/>
  <c r="G54" i="24" s="1"/>
  <c r="N55" i="24"/>
  <c r="G55" i="24" s="1"/>
  <c r="N56" i="24"/>
  <c r="G56" i="24" s="1"/>
  <c r="N57" i="24"/>
  <c r="G57" i="24" s="1"/>
  <c r="N58" i="24"/>
  <c r="N59" i="24"/>
  <c r="N60" i="24"/>
  <c r="N61" i="24"/>
  <c r="N62" i="24"/>
  <c r="N63" i="24"/>
  <c r="N64" i="24"/>
  <c r="N65" i="24"/>
  <c r="N66" i="24"/>
  <c r="N67" i="24"/>
  <c r="N68" i="24"/>
  <c r="N69" i="24"/>
  <c r="N70" i="24"/>
  <c r="N71" i="24"/>
  <c r="N72" i="24"/>
  <c r="N73" i="24"/>
  <c r="N74" i="24"/>
  <c r="N75" i="24"/>
  <c r="N76" i="24"/>
  <c r="N77" i="24"/>
  <c r="N78" i="24"/>
  <c r="N79" i="24"/>
  <c r="N80" i="24"/>
  <c r="N81" i="24"/>
  <c r="N82" i="24"/>
  <c r="N83" i="24"/>
  <c r="N84" i="24"/>
  <c r="N85" i="24"/>
  <c r="N86" i="24"/>
  <c r="N88" i="24"/>
  <c r="N87" i="24"/>
  <c r="N89" i="24"/>
  <c r="N90" i="24"/>
  <c r="N91" i="24"/>
  <c r="N92" i="24"/>
  <c r="N93" i="24"/>
  <c r="N96" i="24"/>
  <c r="N98" i="24"/>
  <c r="N100" i="24"/>
  <c r="N94" i="24"/>
  <c r="N102" i="24"/>
  <c r="O102" i="12"/>
  <c r="O103" i="12" l="1"/>
  <c r="P94" i="12" s="1"/>
  <c r="I94" i="12" s="1"/>
  <c r="P102" i="12"/>
  <c r="I102" i="12" s="1"/>
  <c r="P100" i="12"/>
  <c r="I100" i="12" s="1"/>
  <c r="P98" i="12"/>
  <c r="I98" i="12" s="1"/>
  <c r="P96" i="12" l="1"/>
  <c r="I96" i="12" s="1"/>
  <c r="P103" i="12"/>
  <c r="I103" i="12" s="1"/>
  <c r="P16" i="12"/>
  <c r="I16" i="12" s="1"/>
  <c r="P18" i="12"/>
  <c r="I18" i="12" s="1"/>
  <c r="P17" i="12"/>
  <c r="P20" i="12"/>
  <c r="I20" i="12" s="1"/>
  <c r="P19" i="12"/>
  <c r="I19" i="12" s="1"/>
  <c r="P21" i="12"/>
  <c r="I21" i="12" s="1"/>
  <c r="P22" i="12"/>
  <c r="I22" i="12" s="1"/>
  <c r="P23" i="12"/>
  <c r="I23" i="12" s="1"/>
  <c r="P25" i="12"/>
  <c r="I25" i="12" s="1"/>
  <c r="P24" i="12"/>
  <c r="I24" i="12" s="1"/>
  <c r="P26" i="12"/>
  <c r="I26" i="12" s="1"/>
  <c r="P27" i="12"/>
  <c r="I27" i="12" s="1"/>
  <c r="P29" i="12"/>
  <c r="I29" i="12" s="1"/>
  <c r="P28" i="12"/>
  <c r="P31" i="12"/>
  <c r="I31" i="12" s="1"/>
  <c r="P30" i="12"/>
  <c r="I30" i="12" s="1"/>
  <c r="P32" i="12"/>
  <c r="I32" i="12" s="1"/>
  <c r="P33" i="12"/>
  <c r="I33" i="12" s="1"/>
  <c r="P34" i="12"/>
  <c r="I34" i="12" s="1"/>
  <c r="P35" i="12"/>
  <c r="I35" i="12" s="1"/>
  <c r="P36" i="12"/>
  <c r="I36" i="12" s="1"/>
  <c r="P37" i="12"/>
  <c r="I37" i="12" s="1"/>
  <c r="P38" i="12"/>
  <c r="I38" i="12" s="1"/>
  <c r="P39" i="12"/>
  <c r="I39" i="12" s="1"/>
  <c r="P40" i="12"/>
  <c r="I40" i="12" s="1"/>
  <c r="P41" i="12"/>
  <c r="I41" i="12" s="1"/>
  <c r="P42" i="12"/>
  <c r="I42" i="12" s="1"/>
  <c r="P43" i="12"/>
  <c r="I43" i="12" s="1"/>
  <c r="P45" i="12"/>
  <c r="I45" i="12" s="1"/>
  <c r="P44" i="12"/>
  <c r="I44" i="12" s="1"/>
  <c r="P46" i="12"/>
  <c r="I46" i="12" s="1"/>
  <c r="P47" i="12"/>
  <c r="I47" i="12" s="1"/>
  <c r="P48" i="12"/>
  <c r="I48" i="12" s="1"/>
  <c r="P49" i="12"/>
  <c r="I49" i="12" s="1"/>
  <c r="P50" i="12"/>
  <c r="I50" i="12" s="1"/>
  <c r="P51" i="12"/>
  <c r="I51" i="12" s="1"/>
  <c r="P52" i="12"/>
  <c r="I52" i="12" s="1"/>
  <c r="P53" i="12"/>
  <c r="I53" i="12" s="1"/>
  <c r="P54" i="12"/>
  <c r="I54" i="12" s="1"/>
  <c r="P55" i="12"/>
  <c r="I55" i="12" s="1"/>
  <c r="P56" i="12"/>
  <c r="I56" i="12" s="1"/>
  <c r="P57" i="12"/>
  <c r="I57" i="12" s="1"/>
  <c r="P58" i="12"/>
  <c r="I58" i="12" s="1"/>
  <c r="P59" i="12"/>
  <c r="I59" i="12" s="1"/>
  <c r="P60" i="12"/>
  <c r="I60" i="12" s="1"/>
  <c r="P61" i="12"/>
  <c r="I61" i="12" s="1"/>
  <c r="P62" i="12"/>
  <c r="I62" i="12" s="1"/>
  <c r="P63" i="12"/>
  <c r="I63" i="12" s="1"/>
  <c r="P64" i="12"/>
  <c r="I64" i="12" s="1"/>
  <c r="P65" i="12"/>
  <c r="I65" i="12" s="1"/>
  <c r="P66" i="12"/>
  <c r="I66" i="12" s="1"/>
  <c r="P67" i="12"/>
  <c r="I67" i="12" s="1"/>
  <c r="P69" i="12"/>
  <c r="I69" i="12" s="1"/>
  <c r="P68" i="12"/>
  <c r="I68" i="12" s="1"/>
  <c r="P70" i="12"/>
  <c r="I70" i="12" s="1"/>
  <c r="P71" i="12"/>
  <c r="I71" i="12" s="1"/>
  <c r="P72" i="12"/>
  <c r="I72" i="12" s="1"/>
  <c r="P73" i="12"/>
  <c r="I73" i="12" s="1"/>
  <c r="P74" i="12"/>
  <c r="I74" i="12" s="1"/>
  <c r="P76" i="12"/>
  <c r="I76" i="12" s="1"/>
  <c r="P75" i="12"/>
  <c r="I75" i="12" s="1"/>
  <c r="P77" i="12"/>
  <c r="I77" i="12" s="1"/>
  <c r="P78" i="12"/>
  <c r="I78" i="12" s="1"/>
  <c r="P79" i="12"/>
  <c r="I79" i="12" s="1"/>
  <c r="P80" i="12"/>
  <c r="I80" i="12" s="1"/>
  <c r="P81" i="12"/>
  <c r="I81" i="12" s="1"/>
  <c r="P82" i="12"/>
  <c r="I82" i="12" s="1"/>
  <c r="P83" i="12"/>
  <c r="I83" i="12" s="1"/>
  <c r="P84" i="12"/>
  <c r="I84" i="12" s="1"/>
  <c r="P85" i="12"/>
  <c r="I85" i="12" s="1"/>
  <c r="P86" i="12"/>
  <c r="I86" i="12" s="1"/>
  <c r="P87" i="12"/>
  <c r="I87" i="12" s="1"/>
  <c r="P88" i="12"/>
  <c r="I88" i="12" s="1"/>
  <c r="P89" i="12"/>
  <c r="I89" i="12" s="1"/>
  <c r="P90" i="12"/>
  <c r="I90" i="12" s="1"/>
  <c r="P91" i="12"/>
  <c r="I91" i="12" s="1"/>
  <c r="P92" i="12"/>
  <c r="I92" i="12" s="1"/>
  <c r="P97" i="12"/>
  <c r="I97" i="12" s="1"/>
  <c r="P93" i="12"/>
  <c r="I93" i="12" s="1"/>
  <c r="P101" i="12"/>
  <c r="I101" i="12" s="1"/>
  <c r="P95" i="12"/>
  <c r="I95" i="12" s="1"/>
  <c r="P99" i="12"/>
  <c r="I99" i="12" s="1"/>
</calcChain>
</file>

<file path=xl/sharedStrings.xml><?xml version="1.0" encoding="utf-8"?>
<sst xmlns="http://schemas.openxmlformats.org/spreadsheetml/2006/main" count="258" uniqueCount="80">
  <si>
    <t>Chart Title</t>
  </si>
  <si>
    <t>Percentage (%)</t>
  </si>
  <si>
    <t>Baseline Median</t>
  </si>
  <si>
    <t>Extended Median</t>
  </si>
  <si>
    <t>New Median</t>
  </si>
  <si>
    <t>Highlight Shift (auto)</t>
  </si>
  <si>
    <t>Highlight Trend (auto)</t>
  </si>
  <si>
    <t>Comment</t>
  </si>
  <si>
    <t>high/ low</t>
  </si>
  <si>
    <t>high/ low*</t>
  </si>
  <si>
    <t>run</t>
  </si>
  <si>
    <t>shift</t>
  </si>
  <si>
    <t>UpTrendPt1</t>
  </si>
  <si>
    <t>DownTrendPt1</t>
  </si>
  <si>
    <t>UpTrendPt2</t>
  </si>
  <si>
    <t>DownTrendPt2</t>
  </si>
  <si>
    <t>Count</t>
  </si>
  <si>
    <t xml:space="preserve">The percentage of WTE used for supplementary staffing </t>
  </si>
  <si>
    <t xml:space="preserve">Funded establishment WTE </t>
  </si>
  <si>
    <t>Month</t>
  </si>
  <si>
    <t>Week</t>
  </si>
  <si>
    <t>Number of safety concerns identified in the index week</t>
  </si>
  <si>
    <t>Chart Annotation</t>
  </si>
  <si>
    <t>Chart Annontation</t>
  </si>
  <si>
    <t>Total</t>
  </si>
  <si>
    <t>total no. of records with pccp</t>
  </si>
  <si>
    <t>total no. reviewed</t>
  </si>
  <si>
    <t>yes</t>
  </si>
  <si>
    <t>no</t>
  </si>
  <si>
    <t>Chart title</t>
  </si>
  <si>
    <t>Sample number</t>
  </si>
  <si>
    <t>completed to standard?</t>
  </si>
  <si>
    <t>count if yes</t>
  </si>
  <si>
    <t>week</t>
  </si>
  <si>
    <t>total completed</t>
  </si>
  <si>
    <t>total sample</t>
  </si>
  <si>
    <t>percentage</t>
  </si>
  <si>
    <t>week 1</t>
  </si>
  <si>
    <t>week 2</t>
  </si>
  <si>
    <t>week 3</t>
  </si>
  <si>
    <t>week 4</t>
  </si>
  <si>
    <t>No. completed to standard</t>
  </si>
  <si>
    <t>No. of records reviewed in the index week</t>
  </si>
  <si>
    <t>week beginning (dd/mm/yy)</t>
  </si>
  <si>
    <t>Month (mm/yy)</t>
  </si>
  <si>
    <t>Week beginning (dd/mm/yy)</t>
  </si>
  <si>
    <t>Number</t>
  </si>
  <si>
    <t>Funded WTE - Average WTE</t>
  </si>
  <si>
    <t xml:space="preserve">Funded Etablishment WTE </t>
  </si>
  <si>
    <t>Average Contracted in Post WTE</t>
  </si>
  <si>
    <t>Number per week</t>
  </si>
  <si>
    <t>Number of leadership walkrounds conducted in the index month</t>
  </si>
  <si>
    <t xml:space="preserve">Percentage of records with a person-centred care plan documented </t>
  </si>
  <si>
    <t xml:space="preserve">Percentage variance between funded establisment WTE and average contracted staff in post WTE over the course of the month </t>
  </si>
  <si>
    <t>Percentage variance (%)</t>
  </si>
  <si>
    <t xml:space="preserve">Essentials of Safe Care measurement toolkit </t>
  </si>
  <si>
    <t>Version:</t>
  </si>
  <si>
    <t>Date issued:</t>
  </si>
  <si>
    <t>Contact:</t>
  </si>
  <si>
    <t>Guidance - Understanding Run Charts</t>
  </si>
  <si>
    <t xml:space="preserve">A run chart is a simple analytical tool that helps us understand changes in data over time. We describe here basic interpretations of run charts to understand change in a system or process. </t>
  </si>
  <si>
    <t>There are two main common rules for highlighting non-random variation in run charts: a shift and a trend:</t>
  </si>
  <si>
    <t>Rephasing Run Charts</t>
  </si>
  <si>
    <t>The decision about when to rephase is something that it is difficult to define based on the data alone, but as a rule we use the following guidance.</t>
  </si>
  <si>
    <t>When the shift has been maintained a new median can be calculated. In general, the new median can be based on the same number of data points as the baseline median.</t>
  </si>
  <si>
    <t>A new baseline can also be created at a point when a known change to the system is made that will change the makeup of the system. This known change should be annotated on the chart.</t>
  </si>
  <si>
    <t>Recalculating a Median</t>
  </si>
  <si>
    <t xml:space="preserve">The recalculated median will initially be based on nine data points and would be considered temporary. The median would then be recalculated to include new data points as they become available and, after twelve data points, the median can be fixed. </t>
  </si>
  <si>
    <t>The most likely reason to rephase is when a sustained shift is detected. We would not advise rephasing as soon as a shift is seen; we would wait for a further three data points (9 total) in the shift to be sure it has been sustained. Until it has been sustained, the shift should be highlighted in any visualisation - this highlighting is automated.</t>
  </si>
  <si>
    <t>Number of daily huddles in the index week</t>
  </si>
  <si>
    <t>Rephasing is when data have shown a change in performance to the degree that a new level of performance should be described by a new median. Future variation is detected from this new baseline.</t>
  </si>
  <si>
    <t>his.pspcontact@nhs.scot</t>
  </si>
  <si>
    <t xml:space="preserve">This toolkit has been made to assist teams using the change package with recording and presenting measures within the Essentials of Safe Care measurement framework. A total of 6 measures are presented across 7 sheets, with many of the measures giving multiple options - select whichever one best represents the improvement you are trying to make. The sheets as described in the measurement framework are:
• Person-centred care planning documentation (20 case sample data, 1 measure)
• System communication methods (Count data, 4 measure options)
• Safety briefs (Count data, 2 measure options)
• Safety communication at transition (20 case sample data, 1 measure)
• Safe staffing (Percentage data, 2 measure options across 2 sheets)
• Leadership rounds (Count data, 3 measure options)
</t>
  </si>
  <si>
    <t>Percentage of records completed reliably at transition</t>
  </si>
  <si>
    <t>No. of records completed to standard (max 5 per week)</t>
  </si>
  <si>
    <r>
      <rPr>
        <b/>
        <sz val="11"/>
        <color theme="1"/>
        <rFont val="Calibri"/>
        <family val="2"/>
        <scheme val="minor"/>
      </rPr>
      <t>How to guide</t>
    </r>
    <r>
      <rPr>
        <sz val="11"/>
        <color theme="1"/>
        <rFont val="Calibri"/>
        <family val="2"/>
        <scheme val="minor"/>
      </rPr>
      <t xml:space="preserve">
• Each sheet has greyed out cells which contain functions. These are locked, and it is advised not to edit these as they will auto update as you input your data. 
• If a sheet has multiple measure options then select your preference from the drop down list beside the chart title
• For count data please enter your data as the number of x you are measuring
• For percentages you will need to enter the numerator and denominator and the toolkit will produce a percentage
• The compliance measures require you to enter the total number of records compliant and total number of records reviewed </t>
    </r>
    <r>
      <rPr>
        <b/>
        <sz val="11"/>
        <color theme="1"/>
        <rFont val="Calibri"/>
        <family val="2"/>
        <scheme val="minor"/>
      </rPr>
      <t>per week</t>
    </r>
    <r>
      <rPr>
        <sz val="11"/>
        <color theme="1"/>
        <rFont val="Calibri"/>
        <family val="2"/>
        <scheme val="minor"/>
      </rPr>
      <t xml:space="preserve">. The toolkit will then calculate the monthly compliance for the chart.
• Week beginning format = dd/mm/yy
• Month format = mm/yy. For monthly data, a baseline period of six data points is used to allow for swifter assessment of progress.
</t>
    </r>
  </si>
  <si>
    <t>total no. of records completed to standard</t>
  </si>
  <si>
    <t>No. of records that have a person-centred care plan in place and action, in each week.</t>
  </si>
  <si>
    <t>The number of records reviewed each week</t>
  </si>
  <si>
    <t>Total WTE of supplementary staffing used on the ward/team in each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</si>
</sst>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 yy"/>
    <numFmt numFmtId="165" formatCode="0.0"/>
  </numFmts>
  <fonts count="10" x14ac:knownFonts="1">
    <font>
      <sz val="11"/>
      <color theme="1"/>
      <name val="Calibri"/>
      <family val="2"/>
      <scheme val="minor"/>
    </font>
    <font>
      <sz val="11"/>
      <name val="Calibri"/>
      <family val="2"/>
      <scheme val="minor"/>
    </font>
    <font>
      <sz val="10"/>
      <name val="Arial"/>
      <family val="2"/>
    </font>
    <font>
      <sz val="12"/>
      <color theme="1"/>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b/>
      <sz val="20"/>
      <color theme="0"/>
      <name val="Calibri"/>
      <family val="2"/>
      <scheme val="minor"/>
    </font>
    <font>
      <b/>
      <sz val="16"/>
      <color theme="0"/>
      <name val="Calibri"/>
      <family val="2"/>
      <scheme val="minor"/>
    </font>
    <font>
      <b/>
      <sz val="14"/>
      <color theme="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right/>
      <top style="medium">
        <color auto="1"/>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0" borderId="0"/>
    <xf numFmtId="0" fontId="2" fillId="0" borderId="0"/>
    <xf numFmtId="0" fontId="6" fillId="0" borderId="0" applyNumberFormat="0" applyFill="0" applyBorder="0" applyAlignment="0" applyProtection="0"/>
  </cellStyleXfs>
  <cellXfs count="222">
    <xf numFmtId="0" fontId="0" fillId="0" borderId="0" xfId="0"/>
    <xf numFmtId="0" fontId="0" fillId="0" borderId="0" xfId="0" applyFill="1" applyBorder="1" applyProtection="1">
      <protection locked="0"/>
    </xf>
    <xf numFmtId="0" fontId="0" fillId="0" borderId="0" xfId="0" applyFill="1" applyProtection="1">
      <protection locked="0"/>
    </xf>
    <xf numFmtId="0" fontId="0" fillId="0" borderId="3" xfId="0"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6" xfId="0" applyFill="1" applyBorder="1" applyProtection="1">
      <protection locked="0"/>
    </xf>
    <xf numFmtId="0" fontId="0" fillId="0" borderId="10" xfId="0" applyFill="1" applyBorder="1" applyProtection="1">
      <protection locked="0"/>
    </xf>
    <xf numFmtId="2" fontId="0" fillId="0" borderId="0" xfId="0" applyNumberFormat="1" applyBorder="1" applyProtection="1">
      <protection locked="0"/>
    </xf>
    <xf numFmtId="0" fontId="0" fillId="0" borderId="0" xfId="0" applyNumberFormat="1" applyBorder="1" applyProtection="1">
      <protection locked="0"/>
    </xf>
    <xf numFmtId="0" fontId="0" fillId="0" borderId="0" xfId="0" applyFill="1" applyBorder="1" applyProtection="1">
      <protection hidden="1"/>
    </xf>
    <xf numFmtId="0" fontId="0" fillId="0" borderId="11" xfId="0" applyFill="1" applyBorder="1" applyProtection="1">
      <protection locked="0"/>
    </xf>
    <xf numFmtId="0" fontId="0" fillId="0" borderId="12" xfId="0" applyFill="1" applyBorder="1" applyProtection="1">
      <protection locked="0"/>
    </xf>
    <xf numFmtId="0" fontId="1" fillId="0" borderId="0" xfId="0" applyFont="1" applyFill="1" applyBorder="1" applyProtection="1">
      <protection hidden="1"/>
    </xf>
    <xf numFmtId="2" fontId="0" fillId="0" borderId="0" xfId="0" applyNumberFormat="1" applyFill="1" applyBorder="1" applyProtection="1">
      <protection locked="0"/>
    </xf>
    <xf numFmtId="164" fontId="0" fillId="0" borderId="0" xfId="0" applyNumberFormat="1" applyFill="1" applyBorder="1" applyProtection="1">
      <protection locked="0"/>
    </xf>
    <xf numFmtId="165" fontId="0" fillId="0" borderId="11" xfId="0" applyNumberFormat="1" applyFill="1" applyBorder="1" applyProtection="1">
      <protection hidden="1"/>
    </xf>
    <xf numFmtId="1" fontId="0" fillId="2" borderId="0" xfId="0" applyNumberFormat="1" applyFill="1" applyBorder="1" applyProtection="1"/>
    <xf numFmtId="0" fontId="0" fillId="0" borderId="13" xfId="0" applyFill="1" applyBorder="1" applyAlignment="1" applyProtection="1">
      <alignment horizontal="center" vertical="center" wrapText="1"/>
      <protection locked="0"/>
    </xf>
    <xf numFmtId="0" fontId="0" fillId="0" borderId="5" xfId="0" applyFill="1" applyBorder="1" applyAlignment="1" applyProtection="1">
      <protection locked="0"/>
    </xf>
    <xf numFmtId="0" fontId="0" fillId="0" borderId="0" xfId="0" applyFill="1" applyBorder="1" applyAlignment="1" applyProtection="1">
      <protection locked="0"/>
    </xf>
    <xf numFmtId="0" fontId="0" fillId="0" borderId="5" xfId="0" applyFill="1" applyBorder="1" applyProtection="1">
      <protection locked="0"/>
    </xf>
    <xf numFmtId="0" fontId="0" fillId="0" borderId="0" xfId="0" applyFill="1" applyBorder="1" applyAlignment="1" applyProtection="1">
      <alignment horizontal="center"/>
      <protection locked="0"/>
    </xf>
    <xf numFmtId="0" fontId="0" fillId="0" borderId="16" xfId="0" applyFill="1" applyBorder="1" applyAlignment="1" applyProtection="1">
      <protection locked="0"/>
    </xf>
    <xf numFmtId="0" fontId="0" fillId="0" borderId="11" xfId="0" applyFill="1" applyBorder="1" applyAlignment="1" applyProtection="1">
      <protection locked="0"/>
    </xf>
    <xf numFmtId="0" fontId="0" fillId="0" borderId="15" xfId="0" applyFill="1" applyBorder="1" applyAlignment="1" applyProtection="1">
      <protection locked="0"/>
    </xf>
    <xf numFmtId="0" fontId="0" fillId="0" borderId="13" xfId="0" applyFill="1" applyBorder="1" applyAlignment="1" applyProtection="1">
      <protection locked="0"/>
    </xf>
    <xf numFmtId="0" fontId="3" fillId="0" borderId="13" xfId="0" applyFont="1" applyBorder="1" applyAlignment="1">
      <alignment horizontal="center" wrapText="1"/>
    </xf>
    <xf numFmtId="0" fontId="3" fillId="0" borderId="13" xfId="0" applyFont="1" applyBorder="1" applyAlignment="1">
      <alignment wrapText="1"/>
    </xf>
    <xf numFmtId="0" fontId="0" fillId="0" borderId="14" xfId="0" applyBorder="1"/>
    <xf numFmtId="0" fontId="0" fillId="0" borderId="15" xfId="0" applyBorder="1"/>
    <xf numFmtId="0" fontId="0" fillId="0" borderId="0" xfId="0" applyBorder="1"/>
    <xf numFmtId="0" fontId="0" fillId="0" borderId="11" xfId="0" applyFill="1" applyBorder="1" applyAlignment="1" applyProtection="1">
      <alignment vertical="center"/>
      <protection locked="0"/>
    </xf>
    <xf numFmtId="17" fontId="0" fillId="0" borderId="16" xfId="0" applyNumberFormat="1" applyFill="1" applyBorder="1" applyAlignment="1" applyProtection="1">
      <alignment vertical="center"/>
      <protection locked="0"/>
    </xf>
    <xf numFmtId="17" fontId="0" fillId="0" borderId="15" xfId="0" applyNumberFormat="1" applyFill="1" applyBorder="1" applyAlignment="1" applyProtection="1">
      <alignment vertical="center"/>
      <protection locked="0"/>
    </xf>
    <xf numFmtId="0" fontId="0" fillId="0" borderId="0" xfId="0" applyAlignment="1">
      <alignment wrapText="1"/>
    </xf>
    <xf numFmtId="0" fontId="0" fillId="0" borderId="18" xfId="0" applyBorder="1"/>
    <xf numFmtId="0" fontId="0" fillId="0" borderId="20" xfId="0" applyBorder="1"/>
    <xf numFmtId="0" fontId="0" fillId="0" borderId="0" xfId="0" applyFill="1" applyBorder="1"/>
    <xf numFmtId="2" fontId="0" fillId="0" borderId="0" xfId="0" applyNumberFormat="1"/>
    <xf numFmtId="49" fontId="0" fillId="0" borderId="17" xfId="0" applyNumberFormat="1" applyFill="1" applyBorder="1"/>
    <xf numFmtId="49" fontId="0" fillId="0" borderId="0" xfId="0" applyNumberFormat="1"/>
    <xf numFmtId="49" fontId="0" fillId="0" borderId="0" xfId="0" applyNumberFormat="1" applyFill="1" applyAlignment="1">
      <alignment wrapText="1"/>
    </xf>
    <xf numFmtId="49" fontId="0" fillId="0" borderId="4" xfId="0" applyNumberFormat="1" applyFill="1" applyBorder="1"/>
    <xf numFmtId="49" fontId="0" fillId="0" borderId="14" xfId="0" applyNumberFormat="1" applyFill="1" applyBorder="1"/>
    <xf numFmtId="49" fontId="0" fillId="0" borderId="0" xfId="0" applyNumberFormat="1" applyBorder="1"/>
    <xf numFmtId="49" fontId="0" fillId="0" borderId="0" xfId="0" applyNumberFormat="1" applyFill="1" applyBorder="1"/>
    <xf numFmtId="17" fontId="0" fillId="0" borderId="0" xfId="0" applyNumberFormat="1"/>
    <xf numFmtId="49" fontId="0" fillId="0" borderId="18" xfId="0" applyNumberFormat="1" applyFill="1" applyBorder="1"/>
    <xf numFmtId="49" fontId="0" fillId="0" borderId="20" xfId="0" applyNumberFormat="1" applyFill="1" applyBorder="1"/>
    <xf numFmtId="17" fontId="0" fillId="0" borderId="16" xfId="0" applyNumberFormat="1" applyBorder="1"/>
    <xf numFmtId="0" fontId="0" fillId="0" borderId="11" xfId="0" applyBorder="1"/>
    <xf numFmtId="0" fontId="0" fillId="0" borderId="18" xfId="0" applyFill="1" applyBorder="1"/>
    <xf numFmtId="17" fontId="0" fillId="0" borderId="0" xfId="0" applyNumberFormat="1" applyBorder="1"/>
    <xf numFmtId="0" fontId="0" fillId="3" borderId="0" xfId="0" applyFill="1" applyAlignment="1">
      <alignment wrapText="1"/>
    </xf>
    <xf numFmtId="0" fontId="0" fillId="3" borderId="19" xfId="0" applyFill="1" applyBorder="1"/>
    <xf numFmtId="0" fontId="0" fillId="3" borderId="6" xfId="0" applyFill="1" applyBorder="1"/>
    <xf numFmtId="0" fontId="0" fillId="3" borderId="21" xfId="0" applyFill="1" applyBorder="1"/>
    <xf numFmtId="0" fontId="0" fillId="3" borderId="0" xfId="0" applyFill="1" applyBorder="1"/>
    <xf numFmtId="14" fontId="0" fillId="0" borderId="4" xfId="0" applyNumberFormat="1" applyFill="1" applyBorder="1" applyAlignment="1" applyProtection="1">
      <protection locked="0"/>
    </xf>
    <xf numFmtId="14" fontId="0" fillId="0" borderId="0" xfId="0" applyNumberFormat="1"/>
    <xf numFmtId="0" fontId="0" fillId="4" borderId="0" xfId="0" applyFill="1" applyBorder="1" applyAlignment="1" applyProtection="1">
      <protection locked="0"/>
    </xf>
    <xf numFmtId="0" fontId="0" fillId="0" borderId="0" xfId="0" applyFill="1" applyBorder="1" applyAlignment="1" applyProtection="1">
      <alignment horizontal="left"/>
      <protection locked="0"/>
    </xf>
    <xf numFmtId="0" fontId="0" fillId="0" borderId="0" xfId="0" applyFill="1" applyBorder="1" applyAlignment="1" applyProtection="1">
      <alignment horizontal="left" wrapText="1"/>
      <protection locked="0"/>
    </xf>
    <xf numFmtId="0" fontId="0" fillId="0" borderId="12" xfId="0" applyBorder="1"/>
    <xf numFmtId="0" fontId="0" fillId="0" borderId="33" xfId="0" applyBorder="1"/>
    <xf numFmtId="0" fontId="0" fillId="0" borderId="23" xfId="0" applyFill="1" applyBorder="1" applyProtection="1">
      <protection locked="0"/>
    </xf>
    <xf numFmtId="0" fontId="0" fillId="0" borderId="9" xfId="0" applyFill="1" applyBorder="1" applyProtection="1">
      <protection locked="0"/>
    </xf>
    <xf numFmtId="0" fontId="0" fillId="0" borderId="6" xfId="0" applyBorder="1"/>
    <xf numFmtId="164" fontId="0" fillId="0" borderId="23" xfId="0" applyNumberFormat="1" applyFill="1" applyBorder="1" applyProtection="1">
      <protection locked="0"/>
    </xf>
    <xf numFmtId="164" fontId="0" fillId="0" borderId="24" xfId="0" applyNumberFormat="1" applyFill="1" applyBorder="1" applyProtection="1">
      <protection locked="0"/>
    </xf>
    <xf numFmtId="0" fontId="0" fillId="0" borderId="24" xfId="0" applyFill="1" applyBorder="1" applyProtection="1">
      <protection locked="0"/>
    </xf>
    <xf numFmtId="0" fontId="0" fillId="0" borderId="24" xfId="0" applyBorder="1"/>
    <xf numFmtId="0" fontId="0" fillId="0" borderId="34" xfId="0" applyBorder="1"/>
    <xf numFmtId="0" fontId="0" fillId="0" borderId="35" xfId="0" applyFill="1" applyBorder="1" applyProtection="1">
      <protection locked="0"/>
    </xf>
    <xf numFmtId="0" fontId="0" fillId="0" borderId="36" xfId="0" applyFill="1" applyBorder="1" applyProtection="1">
      <protection locked="0"/>
    </xf>
    <xf numFmtId="0" fontId="0" fillId="0" borderId="36" xfId="0" applyBorder="1"/>
    <xf numFmtId="0" fontId="0" fillId="0" borderId="37" xfId="0" applyBorder="1"/>
    <xf numFmtId="0" fontId="0" fillId="0" borderId="28" xfId="0" applyBorder="1"/>
    <xf numFmtId="0" fontId="0" fillId="0" borderId="29" xfId="0" applyBorder="1"/>
    <xf numFmtId="0" fontId="0" fillId="0" borderId="27" xfId="0" applyFill="1" applyBorder="1" applyProtection="1">
      <protection locked="0"/>
    </xf>
    <xf numFmtId="0" fontId="0" fillId="0" borderId="28" xfId="0" applyFill="1" applyBorder="1" applyProtection="1">
      <protection locked="0"/>
    </xf>
    <xf numFmtId="0" fontId="0" fillId="0" borderId="0" xfId="0" applyFill="1"/>
    <xf numFmtId="17" fontId="0" fillId="0" borderId="24" xfId="0" applyNumberFormat="1" applyBorder="1" applyProtection="1">
      <protection locked="0"/>
    </xf>
    <xf numFmtId="17" fontId="0" fillId="0" borderId="34" xfId="0" applyNumberFormat="1" applyBorder="1" applyProtection="1">
      <protection locked="0"/>
    </xf>
    <xf numFmtId="0" fontId="0" fillId="0" borderId="37" xfId="0" applyFill="1" applyBorder="1" applyProtection="1">
      <protection locked="0"/>
    </xf>
    <xf numFmtId="17" fontId="0" fillId="0" borderId="28" xfId="0" applyNumberFormat="1" applyFill="1" applyBorder="1" applyProtection="1">
      <protection locked="0"/>
    </xf>
    <xf numFmtId="17" fontId="0" fillId="0" borderId="12" xfId="0" applyNumberFormat="1" applyFill="1" applyBorder="1" applyProtection="1">
      <protection locked="0"/>
    </xf>
    <xf numFmtId="165" fontId="0" fillId="3" borderId="10" xfId="0" applyNumberFormat="1" applyFill="1" applyBorder="1" applyProtection="1">
      <protection hidden="1"/>
    </xf>
    <xf numFmtId="165" fontId="0" fillId="3" borderId="12" xfId="0" applyNumberFormat="1" applyFill="1" applyBorder="1" applyProtection="1">
      <protection hidden="1"/>
    </xf>
    <xf numFmtId="0" fontId="0" fillId="0" borderId="29" xfId="0" applyFill="1" applyBorder="1" applyProtection="1">
      <protection locked="0"/>
    </xf>
    <xf numFmtId="165" fontId="0" fillId="3" borderId="33" xfId="0" applyNumberFormat="1" applyFill="1" applyBorder="1" applyProtection="1">
      <protection hidden="1"/>
    </xf>
    <xf numFmtId="17" fontId="0" fillId="0" borderId="36" xfId="0" applyNumberFormat="1" applyFill="1" applyBorder="1" applyProtection="1">
      <protection locked="0"/>
    </xf>
    <xf numFmtId="0" fontId="0" fillId="0" borderId="33" xfId="0" applyFill="1" applyBorder="1" applyProtection="1">
      <protection locked="0"/>
    </xf>
    <xf numFmtId="0" fontId="0" fillId="0" borderId="32" xfId="0" applyFill="1" applyBorder="1" applyProtection="1">
      <protection locked="0"/>
    </xf>
    <xf numFmtId="165" fontId="0" fillId="3" borderId="35" xfId="0" applyNumberFormat="1" applyFill="1" applyBorder="1" applyProtection="1">
      <protection hidden="1"/>
    </xf>
    <xf numFmtId="165" fontId="0" fillId="3" borderId="36" xfId="0" applyNumberFormat="1" applyFill="1" applyBorder="1" applyProtection="1">
      <protection hidden="1"/>
    </xf>
    <xf numFmtId="165" fontId="0" fillId="3" borderId="37" xfId="0" applyNumberFormat="1" applyFill="1" applyBorder="1" applyProtection="1">
      <protection hidden="1"/>
    </xf>
    <xf numFmtId="0" fontId="0" fillId="0" borderId="2" xfId="0" applyFill="1" applyBorder="1" applyAlignment="1" applyProtection="1">
      <protection locked="0"/>
    </xf>
    <xf numFmtId="0" fontId="0" fillId="0" borderId="28" xfId="0" applyBorder="1" applyAlignment="1" applyProtection="1">
      <protection locked="0"/>
    </xf>
    <xf numFmtId="0" fontId="0" fillId="0" borderId="29" xfId="0" applyBorder="1" applyAlignment="1" applyProtection="1">
      <protection locked="0"/>
    </xf>
    <xf numFmtId="14" fontId="0" fillId="0" borderId="23" xfId="0" applyNumberFormat="1" applyFill="1" applyBorder="1" applyProtection="1">
      <protection locked="0"/>
    </xf>
    <xf numFmtId="14" fontId="0" fillId="0" borderId="24" xfId="0" applyNumberFormat="1" applyFill="1" applyBorder="1" applyProtection="1">
      <protection locked="0"/>
    </xf>
    <xf numFmtId="14" fontId="0" fillId="0" borderId="24" xfId="0" applyNumberFormat="1" applyBorder="1"/>
    <xf numFmtId="14" fontId="0" fillId="0" borderId="34" xfId="0" applyNumberFormat="1" applyBorder="1"/>
    <xf numFmtId="14" fontId="0" fillId="0" borderId="34" xfId="0" applyNumberFormat="1" applyFill="1" applyBorder="1" applyProtection="1">
      <protection locked="0"/>
    </xf>
    <xf numFmtId="0" fontId="0" fillId="0" borderId="7" xfId="0" applyFill="1" applyBorder="1" applyAlignment="1" applyProtection="1">
      <protection locked="0"/>
    </xf>
    <xf numFmtId="17" fontId="0" fillId="0" borderId="38" xfId="0" applyNumberFormat="1" applyFill="1" applyBorder="1" applyAlignment="1" applyProtection="1">
      <alignment vertical="center"/>
      <protection locked="0"/>
    </xf>
    <xf numFmtId="2" fontId="0" fillId="3" borderId="27" xfId="0" applyNumberFormat="1" applyFill="1" applyBorder="1" applyProtection="1">
      <protection hidden="1"/>
    </xf>
    <xf numFmtId="2" fontId="0" fillId="3" borderId="35" xfId="0" applyNumberFormat="1" applyFill="1" applyBorder="1" applyProtection="1">
      <protection hidden="1"/>
    </xf>
    <xf numFmtId="2" fontId="0" fillId="3" borderId="28" xfId="0" applyNumberFormat="1" applyFill="1" applyBorder="1" applyProtection="1">
      <protection hidden="1"/>
    </xf>
    <xf numFmtId="2" fontId="0" fillId="3" borderId="36" xfId="0" applyNumberFormat="1" applyFill="1" applyBorder="1" applyProtection="1">
      <protection hidden="1"/>
    </xf>
    <xf numFmtId="2" fontId="0" fillId="3" borderId="29" xfId="0" applyNumberFormat="1" applyFill="1" applyBorder="1" applyProtection="1">
      <protection hidden="1"/>
    </xf>
    <xf numFmtId="2" fontId="0" fillId="3" borderId="37" xfId="0" applyNumberFormat="1" applyFill="1" applyBorder="1" applyProtection="1">
      <protection hidden="1"/>
    </xf>
    <xf numFmtId="0" fontId="0" fillId="3" borderId="1" xfId="0" applyFill="1" applyBorder="1" applyAlignment="1" applyProtection="1">
      <alignment horizontal="center" vertical="center" wrapText="1"/>
      <protection hidden="1"/>
    </xf>
    <xf numFmtId="165" fontId="0" fillId="3" borderId="27" xfId="0" applyNumberFormat="1" applyFill="1" applyBorder="1" applyProtection="1">
      <protection hidden="1"/>
    </xf>
    <xf numFmtId="165" fontId="0" fillId="3" borderId="28" xfId="0" applyNumberFormat="1" applyFill="1" applyBorder="1" applyProtection="1">
      <protection hidden="1"/>
    </xf>
    <xf numFmtId="165" fontId="0" fillId="3" borderId="29" xfId="0" applyNumberFormat="1" applyFill="1" applyBorder="1" applyProtection="1">
      <protection hidden="1"/>
    </xf>
    <xf numFmtId="0" fontId="4" fillId="0" borderId="1" xfId="0" applyFont="1" applyFill="1" applyBorder="1" applyProtection="1">
      <protection locked="0"/>
    </xf>
    <xf numFmtId="0" fontId="4" fillId="0" borderId="23" xfId="0" applyFont="1" applyFill="1" applyBorder="1" applyProtection="1">
      <protection locked="0"/>
    </xf>
    <xf numFmtId="0" fontId="4" fillId="0" borderId="5" xfId="0" applyFont="1" applyFill="1" applyBorder="1" applyProtection="1">
      <protection locked="0"/>
    </xf>
    <xf numFmtId="0" fontId="4" fillId="0" borderId="5" xfId="0" applyFont="1" applyFill="1" applyBorder="1" applyAlignment="1" applyProtection="1">
      <protection locked="0"/>
    </xf>
    <xf numFmtId="0" fontId="4" fillId="0" borderId="16" xfId="0" applyFont="1" applyFill="1" applyBorder="1" applyAlignment="1" applyProtection="1">
      <protection locked="0"/>
    </xf>
    <xf numFmtId="165" fontId="0" fillId="3" borderId="41" xfId="0" applyNumberFormat="1" applyFill="1" applyBorder="1" applyProtection="1">
      <protection hidden="1"/>
    </xf>
    <xf numFmtId="0" fontId="0" fillId="3" borderId="7" xfId="0" applyFill="1" applyBorder="1" applyProtection="1">
      <protection hidden="1"/>
    </xf>
    <xf numFmtId="0" fontId="0" fillId="3" borderId="11" xfId="0" applyFill="1" applyBorder="1" applyProtection="1">
      <protection hidden="1"/>
    </xf>
    <xf numFmtId="0" fontId="0" fillId="3" borderId="30" xfId="0" applyFill="1" applyBorder="1" applyProtection="1">
      <protection hidden="1"/>
    </xf>
    <xf numFmtId="164" fontId="0" fillId="0" borderId="22" xfId="0" applyNumberFormat="1" applyFill="1" applyBorder="1" applyProtection="1">
      <protection locked="0"/>
    </xf>
    <xf numFmtId="164" fontId="0" fillId="0" borderId="5" xfId="0" applyNumberFormat="1" applyFill="1" applyBorder="1" applyProtection="1">
      <protection locked="0"/>
    </xf>
    <xf numFmtId="17" fontId="0" fillId="0" borderId="5" xfId="0" applyNumberFormat="1" applyBorder="1" applyProtection="1">
      <protection locked="0"/>
    </xf>
    <xf numFmtId="17" fontId="0" fillId="0" borderId="25" xfId="0" applyNumberFormat="1" applyBorder="1" applyProtection="1">
      <protection locked="0"/>
    </xf>
    <xf numFmtId="0" fontId="0" fillId="0" borderId="28" xfId="0" applyFill="1" applyBorder="1" applyAlignment="1" applyProtection="1">
      <protection locked="0"/>
    </xf>
    <xf numFmtId="0" fontId="0" fillId="0" borderId="29" xfId="0" applyFill="1" applyBorder="1" applyAlignment="1" applyProtection="1">
      <protection locked="0"/>
    </xf>
    <xf numFmtId="0" fontId="0" fillId="3" borderId="26" xfId="0" applyFill="1" applyBorder="1" applyAlignment="1" applyProtection="1">
      <protection hidden="1"/>
    </xf>
    <xf numFmtId="0" fontId="0" fillId="3" borderId="4" xfId="0" applyFill="1" applyBorder="1" applyAlignment="1" applyProtection="1">
      <protection hidden="1"/>
    </xf>
    <xf numFmtId="0" fontId="0" fillId="3" borderId="13" xfId="0" applyFill="1" applyBorder="1" applyProtection="1">
      <protection hidden="1"/>
    </xf>
    <xf numFmtId="0" fontId="0" fillId="3" borderId="13" xfId="0" applyFill="1" applyBorder="1" applyAlignment="1" applyProtection="1">
      <protection hidden="1"/>
    </xf>
    <xf numFmtId="0" fontId="0" fillId="3" borderId="27" xfId="0" applyFill="1" applyBorder="1" applyProtection="1">
      <protection hidden="1"/>
    </xf>
    <xf numFmtId="17" fontId="0" fillId="3" borderId="24" xfId="0" applyNumberFormat="1" applyFill="1" applyBorder="1" applyProtection="1">
      <protection hidden="1"/>
    </xf>
    <xf numFmtId="0" fontId="0" fillId="3" borderId="28" xfId="0" applyFill="1" applyBorder="1" applyProtection="1">
      <protection hidden="1"/>
    </xf>
    <xf numFmtId="17" fontId="0" fillId="3" borderId="34" xfId="0" applyNumberFormat="1" applyFill="1" applyBorder="1" applyProtection="1">
      <protection hidden="1"/>
    </xf>
    <xf numFmtId="0" fontId="0" fillId="3" borderId="29" xfId="0" applyFill="1" applyBorder="1" applyProtection="1">
      <protection hidden="1"/>
    </xf>
    <xf numFmtId="1" fontId="0" fillId="3" borderId="8" xfId="0" applyNumberFormat="1" applyFill="1" applyBorder="1" applyProtection="1"/>
    <xf numFmtId="1" fontId="0" fillId="3" borderId="0" xfId="0" applyNumberFormat="1" applyFill="1" applyBorder="1" applyProtection="1"/>
    <xf numFmtId="1" fontId="0" fillId="3" borderId="2" xfId="0" applyNumberFormat="1" applyFill="1" applyBorder="1" applyProtection="1"/>
    <xf numFmtId="0" fontId="0" fillId="0" borderId="1" xfId="0" applyFill="1" applyBorder="1" applyAlignment="1" applyProtection="1">
      <alignment horizontal="center" vertical="center" wrapText="1"/>
      <protection hidden="1"/>
    </xf>
    <xf numFmtId="0" fontId="0" fillId="0" borderId="22" xfId="0" applyFill="1" applyBorder="1" applyProtection="1">
      <protection locked="0"/>
    </xf>
    <xf numFmtId="0" fontId="0" fillId="0" borderId="39" xfId="0" applyFill="1" applyBorder="1" applyAlignment="1" applyProtection="1">
      <alignment horizontal="center" vertical="center" wrapText="1"/>
      <protection locked="0"/>
    </xf>
    <xf numFmtId="0" fontId="0" fillId="3" borderId="40" xfId="0" applyFill="1" applyBorder="1" applyAlignment="1" applyProtection="1">
      <alignment horizontal="center" vertical="center" wrapText="1"/>
      <protection locked="0"/>
    </xf>
    <xf numFmtId="0" fontId="0" fillId="0" borderId="40" xfId="0" applyFill="1" applyBorder="1" applyAlignment="1" applyProtection="1">
      <alignment horizontal="center" vertical="center" wrapText="1"/>
      <protection locked="0"/>
    </xf>
    <xf numFmtId="165" fontId="0" fillId="0" borderId="36" xfId="0" applyNumberFormat="1" applyFill="1" applyBorder="1" applyProtection="1">
      <protection hidden="1"/>
    </xf>
    <xf numFmtId="165" fontId="0" fillId="0" borderId="0" xfId="0" applyNumberFormat="1" applyFill="1" applyBorder="1" applyProtection="1">
      <protection hidden="1"/>
    </xf>
    <xf numFmtId="165" fontId="0" fillId="0" borderId="22" xfId="0" applyNumberFormat="1" applyFill="1" applyBorder="1" applyProtection="1">
      <protection locked="0"/>
    </xf>
    <xf numFmtId="0" fontId="0" fillId="0" borderId="7" xfId="0" applyFill="1" applyBorder="1" applyProtection="1">
      <protection locked="0"/>
    </xf>
    <xf numFmtId="165" fontId="0" fillId="0" borderId="5" xfId="0" applyNumberFormat="1" applyFill="1" applyBorder="1" applyProtection="1">
      <protection locked="0"/>
    </xf>
    <xf numFmtId="165" fontId="0" fillId="0" borderId="11" xfId="0" applyNumberFormat="1" applyFill="1" applyBorder="1" applyProtection="1">
      <protection locked="0"/>
    </xf>
    <xf numFmtId="165" fontId="0" fillId="0" borderId="36" xfId="0" applyNumberFormat="1" applyFill="1" applyBorder="1" applyProtection="1">
      <protection locked="0"/>
    </xf>
    <xf numFmtId="165" fontId="0" fillId="0" borderId="25" xfId="0" applyNumberFormat="1" applyFill="1" applyBorder="1" applyProtection="1">
      <protection locked="0"/>
    </xf>
    <xf numFmtId="165" fontId="0" fillId="0" borderId="30" xfId="0" applyNumberFormat="1" applyFill="1" applyBorder="1" applyProtection="1">
      <protection locked="0"/>
    </xf>
    <xf numFmtId="165" fontId="0" fillId="0" borderId="37" xfId="0" applyNumberFormat="1" applyFill="1" applyBorder="1" applyProtection="1">
      <protection locked="0"/>
    </xf>
    <xf numFmtId="0" fontId="0" fillId="3" borderId="1" xfId="0" applyFill="1" applyBorder="1" applyAlignment="1" applyProtection="1">
      <alignment horizontal="center" vertical="center" wrapText="1"/>
      <protection locked="0"/>
    </xf>
    <xf numFmtId="0" fontId="3" fillId="0" borderId="42" xfId="0" applyFont="1" applyBorder="1" applyAlignment="1">
      <alignment horizontal="center" vertical="center" wrapText="1"/>
    </xf>
    <xf numFmtId="0" fontId="0" fillId="0" borderId="3" xfId="0"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0"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32" xfId="0" applyBorder="1"/>
    <xf numFmtId="165" fontId="0" fillId="0" borderId="7" xfId="0" applyNumberFormat="1" applyFill="1" applyBorder="1" applyProtection="1">
      <protection locked="0"/>
    </xf>
    <xf numFmtId="0" fontId="0" fillId="0" borderId="8" xfId="0" applyFill="1" applyBorder="1" applyProtection="1">
      <protection locked="0"/>
    </xf>
    <xf numFmtId="0" fontId="0" fillId="0" borderId="26" xfId="0" applyFill="1" applyBorder="1" applyProtection="1">
      <protection locked="0"/>
    </xf>
    <xf numFmtId="0" fontId="0" fillId="0" borderId="4" xfId="0" applyFill="1" applyBorder="1" applyProtection="1">
      <protection locked="0"/>
    </xf>
    <xf numFmtId="165" fontId="0" fillId="0" borderId="0" xfId="0" applyNumberFormat="1" applyFill="1" applyBorder="1" applyProtection="1">
      <protection locked="0"/>
    </xf>
    <xf numFmtId="0" fontId="0" fillId="0" borderId="11" xfId="0" applyFill="1" applyBorder="1"/>
    <xf numFmtId="165" fontId="0" fillId="0" borderId="4" xfId="0" applyNumberFormat="1" applyFill="1" applyBorder="1" applyProtection="1">
      <protection locked="0"/>
    </xf>
    <xf numFmtId="0" fontId="0" fillId="0" borderId="30" xfId="0" applyFill="1" applyBorder="1"/>
    <xf numFmtId="165" fontId="0" fillId="0" borderId="2" xfId="0" applyNumberFormat="1" applyFill="1" applyBorder="1" applyProtection="1">
      <protection locked="0"/>
    </xf>
    <xf numFmtId="0" fontId="0" fillId="0" borderId="31" xfId="0" applyFill="1" applyBorder="1" applyProtection="1">
      <protection locked="0"/>
    </xf>
    <xf numFmtId="165" fontId="0" fillId="0" borderId="27" xfId="0" applyNumberFormat="1" applyFill="1" applyBorder="1" applyProtection="1">
      <protection locked="0"/>
    </xf>
    <xf numFmtId="0" fontId="0" fillId="0" borderId="7" xfId="0" applyFill="1" applyBorder="1"/>
    <xf numFmtId="165" fontId="0" fillId="0" borderId="28" xfId="0" applyNumberFormat="1" applyFill="1" applyBorder="1" applyProtection="1">
      <protection locked="0"/>
    </xf>
    <xf numFmtId="0" fontId="0" fillId="0" borderId="28" xfId="0" applyFill="1" applyBorder="1"/>
    <xf numFmtId="0" fontId="0" fillId="0" borderId="29" xfId="0" applyFill="1" applyBorder="1"/>
    <xf numFmtId="1" fontId="0" fillId="2" borderId="34" xfId="0" applyNumberFormat="1" applyFill="1" applyBorder="1" applyProtection="1"/>
    <xf numFmtId="0" fontId="0" fillId="0" borderId="25" xfId="0" applyFill="1" applyBorder="1" applyProtection="1">
      <protection locked="0"/>
    </xf>
    <xf numFmtId="0" fontId="0" fillId="0" borderId="2" xfId="0" applyFill="1" applyBorder="1" applyProtection="1">
      <protection locked="0"/>
    </xf>
    <xf numFmtId="0" fontId="0" fillId="0" borderId="0" xfId="0" applyProtection="1">
      <protection locked="0"/>
    </xf>
    <xf numFmtId="0" fontId="0" fillId="0" borderId="1" xfId="0" applyFill="1" applyBorder="1" applyAlignment="1" applyProtection="1">
      <alignment horizontal="center" vertical="center" wrapText="1"/>
      <protection locked="0" hidden="1"/>
    </xf>
    <xf numFmtId="1" fontId="0" fillId="3" borderId="0" xfId="0" applyNumberFormat="1" applyFill="1" applyBorder="1" applyProtection="1">
      <protection locked="0"/>
    </xf>
    <xf numFmtId="165" fontId="0" fillId="3" borderId="27" xfId="0" applyNumberFormat="1" applyFill="1" applyBorder="1" applyProtection="1">
      <protection locked="0" hidden="1"/>
    </xf>
    <xf numFmtId="165" fontId="0" fillId="3" borderId="35" xfId="0" applyNumberFormat="1" applyFill="1" applyBorder="1" applyProtection="1">
      <protection locked="0" hidden="1"/>
    </xf>
    <xf numFmtId="0" fontId="0" fillId="0" borderId="0" xfId="0" applyFill="1" applyBorder="1" applyProtection="1">
      <protection locked="0" hidden="1"/>
    </xf>
    <xf numFmtId="165" fontId="0" fillId="3" borderId="28" xfId="0" applyNumberFormat="1" applyFill="1" applyBorder="1" applyProtection="1">
      <protection locked="0" hidden="1"/>
    </xf>
    <xf numFmtId="165" fontId="0" fillId="3" borderId="36" xfId="0" applyNumberFormat="1" applyFill="1" applyBorder="1" applyProtection="1">
      <protection locked="0" hidden="1"/>
    </xf>
    <xf numFmtId="0" fontId="1" fillId="0" borderId="0" xfId="0" applyFont="1" applyFill="1" applyBorder="1" applyProtection="1">
      <protection locked="0" hidden="1"/>
    </xf>
    <xf numFmtId="0" fontId="0" fillId="0" borderId="24" xfId="0" applyBorder="1" applyProtection="1">
      <protection locked="0"/>
    </xf>
    <xf numFmtId="0" fontId="0" fillId="0" borderId="34" xfId="0" applyBorder="1" applyProtection="1">
      <protection locked="0"/>
    </xf>
    <xf numFmtId="165" fontId="0" fillId="3" borderId="29" xfId="0" applyNumberFormat="1" applyFill="1" applyBorder="1" applyProtection="1">
      <protection locked="0" hidden="1"/>
    </xf>
    <xf numFmtId="165" fontId="0" fillId="3" borderId="37" xfId="0" applyNumberFormat="1" applyFill="1" applyBorder="1" applyProtection="1">
      <protection locked="0" hidden="1"/>
    </xf>
    <xf numFmtId="165" fontId="0" fillId="0" borderId="0" xfId="0" applyNumberFormat="1"/>
    <xf numFmtId="0" fontId="6" fillId="0" borderId="0" xfId="3"/>
    <xf numFmtId="0" fontId="7" fillId="5" borderId="0" xfId="0" applyFont="1" applyFill="1"/>
    <xf numFmtId="0" fontId="8" fillId="5" borderId="0" xfId="0" applyFont="1" applyFill="1"/>
    <xf numFmtId="0" fontId="9" fillId="5" borderId="0" xfId="0" applyFont="1" applyFill="1"/>
    <xf numFmtId="0" fontId="0" fillId="5" borderId="0" xfId="0" applyFill="1"/>
    <xf numFmtId="17" fontId="0" fillId="0" borderId="27" xfId="0" applyNumberFormat="1" applyFill="1" applyBorder="1" applyAlignment="1" applyProtection="1">
      <alignment vertical="center"/>
      <protection hidden="1"/>
    </xf>
    <xf numFmtId="17" fontId="0" fillId="0" borderId="28" xfId="0" applyNumberFormat="1" applyFill="1" applyBorder="1" applyAlignment="1" applyProtection="1">
      <alignment vertical="center"/>
      <protection hidden="1"/>
    </xf>
    <xf numFmtId="165" fontId="0" fillId="0" borderId="12" xfId="0" applyNumberFormat="1" applyFill="1" applyBorder="1" applyProtection="1">
      <protection locked="0"/>
    </xf>
    <xf numFmtId="165" fontId="0" fillId="0" borderId="33" xfId="0" applyNumberFormat="1" applyFill="1" applyBorder="1" applyProtection="1">
      <protection locked="0"/>
    </xf>
    <xf numFmtId="0" fontId="5" fillId="0" borderId="0" xfId="0" applyFont="1"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xf numFmtId="0" fontId="3" fillId="0" borderId="0" xfId="0" applyFont="1" applyAlignment="1">
      <alignment horizontal="left" vertical="top" wrapText="1"/>
    </xf>
    <xf numFmtId="0" fontId="0" fillId="0" borderId="0" xfId="0" applyAlignment="1">
      <alignment horizontal="left" vertical="top" wrapText="1"/>
    </xf>
    <xf numFmtId="0" fontId="4" fillId="0" borderId="4"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4" fillId="0" borderId="5" xfId="0" applyFont="1" applyFill="1" applyBorder="1" applyAlignment="1" applyProtection="1">
      <alignment horizontal="left" wrapText="1"/>
      <protection locked="0"/>
    </xf>
    <xf numFmtId="0" fontId="4" fillId="0" borderId="0" xfId="0" applyFont="1" applyFill="1" applyBorder="1" applyAlignment="1" applyProtection="1">
      <alignment horizontal="left" wrapText="1"/>
      <protection locked="0"/>
    </xf>
    <xf numFmtId="0" fontId="4" fillId="0" borderId="25"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4" fillId="0" borderId="25" xfId="0" applyFont="1" applyFill="1" applyBorder="1" applyAlignment="1" applyProtection="1">
      <alignment horizontal="left" wrapText="1"/>
      <protection locked="0"/>
    </xf>
    <xf numFmtId="0" fontId="4" fillId="0" borderId="2" xfId="0" applyFont="1" applyFill="1" applyBorder="1" applyAlignment="1" applyProtection="1">
      <alignment horizontal="left" wrapText="1"/>
      <protection locked="0"/>
    </xf>
  </cellXfs>
  <cellStyles count="4">
    <cellStyle name="Hyperlink" xfId="3" builtinId="8"/>
    <cellStyle name="Normal" xfId="0" builtinId="0"/>
    <cellStyle name="Normal 2"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'person centred care planning'!$B$2</c:f>
          <c:strCache>
            <c:ptCount val="1"/>
            <c:pt idx="0">
              <c:v>Percentage of records with a person-centred care plan documented </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'person centred care planning'!$J$3</c:f>
              <c:strCache>
                <c:ptCount val="1"/>
                <c:pt idx="0">
                  <c:v>Percentage (%)</c:v>
                </c:pt>
              </c:strCache>
            </c:strRef>
          </c:tx>
          <c:spPr>
            <a:ln w="2857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89-4854-8498-56D0992A83A1}"/>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89-4854-8498-56D0992A83A1}"/>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89-4854-8498-56D0992A83A1}"/>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989-4854-8498-56D0992A83A1}"/>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989-4854-8498-56D0992A83A1}"/>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89-4854-8498-56D0992A83A1}"/>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989-4854-8498-56D0992A83A1}"/>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989-4854-8498-56D0992A83A1}"/>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989-4854-8498-56D0992A83A1}"/>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989-4854-8498-56D0992A83A1}"/>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989-4854-8498-56D0992A83A1}"/>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989-4854-8498-56D0992A83A1}"/>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989-4854-8498-56D0992A83A1}"/>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989-4854-8498-56D0992A83A1}"/>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989-4854-8498-56D0992A83A1}"/>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989-4854-8498-56D0992A83A1}"/>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989-4854-8498-56D0992A83A1}"/>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989-4854-8498-56D0992A83A1}"/>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989-4854-8498-56D0992A83A1}"/>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989-4854-8498-56D0992A83A1}"/>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989-4854-8498-56D0992A83A1}"/>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989-4854-8498-56D0992A83A1}"/>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989-4854-8498-56D0992A83A1}"/>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989-4854-8498-56D0992A83A1}"/>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989-4854-8498-56D0992A83A1}"/>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989-4854-8498-56D0992A83A1}"/>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989-4854-8498-56D0992A83A1}"/>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989-4854-8498-56D0992A83A1}"/>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989-4854-8498-56D0992A83A1}"/>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989-4854-8498-56D0992A83A1}"/>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989-4854-8498-56D0992A83A1}"/>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989-4854-8498-56D0992A83A1}"/>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989-4854-8498-56D0992A83A1}"/>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989-4854-8498-56D0992A83A1}"/>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D989-4854-8498-56D0992A83A1}"/>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D989-4854-8498-56D0992A83A1}"/>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D989-4854-8498-56D0992A83A1}"/>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D989-4854-8498-56D0992A83A1}"/>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D989-4854-8498-56D0992A83A1}"/>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D989-4854-8498-56D0992A83A1}"/>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D989-4854-8498-56D0992A83A1}"/>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D989-4854-8498-56D0992A83A1}"/>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D989-4854-8498-56D0992A83A1}"/>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D989-4854-8498-56D0992A83A1}"/>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D989-4854-8498-56D0992A83A1}"/>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D989-4854-8498-56D0992A83A1}"/>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D989-4854-8498-56D0992A83A1}"/>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D989-4854-8498-56D0992A83A1}"/>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D989-4854-8498-56D0992A83A1}"/>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D989-4854-8498-56D0992A83A1}"/>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D989-4854-8498-56D0992A83A1}"/>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D989-4854-8498-56D0992A83A1}"/>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D989-4854-8498-56D0992A83A1}"/>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D989-4854-8498-56D0992A83A1}"/>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D989-4854-8498-56D0992A83A1}"/>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D989-4854-8498-56D0992A83A1}"/>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D989-4854-8498-56D0992A83A1}"/>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D989-4854-8498-56D0992A83A1}"/>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D989-4854-8498-56D0992A83A1}"/>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D989-4854-8498-56D0992A83A1}"/>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D989-4854-8498-56D0992A83A1}"/>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D989-4854-8498-56D0992A83A1}"/>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D989-4854-8498-56D0992A83A1}"/>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D989-4854-8498-56D0992A83A1}"/>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D989-4854-8498-56D0992A83A1}"/>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D989-4854-8498-56D0992A83A1}"/>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D989-4854-8498-56D0992A83A1}"/>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D989-4854-8498-56D0992A83A1}"/>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D989-4854-8498-56D0992A83A1}"/>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D989-4854-8498-56D0992A83A1}"/>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D989-4854-8498-56D0992A83A1}"/>
                </c:ext>
              </c:extLst>
            </c:dLbl>
            <c:dLbl>
              <c:idx val="7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D989-4854-8498-56D0992A83A1}"/>
                </c:ext>
              </c:extLst>
            </c:dLbl>
            <c:dLbl>
              <c:idx val="7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D989-4854-8498-56D0992A83A1}"/>
                </c:ext>
              </c:extLst>
            </c:dLbl>
            <c:dLbl>
              <c:idx val="7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D989-4854-8498-56D0992A83A1}"/>
                </c:ext>
              </c:extLst>
            </c:dLbl>
            <c:dLbl>
              <c:idx val="7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D989-4854-8498-56D0992A83A1}"/>
                </c:ext>
              </c:extLst>
            </c:dLbl>
            <c:dLbl>
              <c:idx val="7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D989-4854-8498-56D0992A83A1}"/>
                </c:ext>
              </c:extLst>
            </c:dLbl>
            <c:dLbl>
              <c:idx val="7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D989-4854-8498-56D0992A83A1}"/>
                </c:ext>
              </c:extLst>
            </c:dLbl>
            <c:dLbl>
              <c:idx val="7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D989-4854-8498-56D0992A83A1}"/>
                </c:ext>
              </c:extLst>
            </c:dLbl>
            <c:dLbl>
              <c:idx val="7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D989-4854-8498-56D0992A83A1}"/>
                </c:ext>
              </c:extLst>
            </c:dLbl>
            <c:dLbl>
              <c:idx val="7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D989-4854-8498-56D0992A83A1}"/>
                </c:ext>
              </c:extLst>
            </c:dLbl>
            <c:dLbl>
              <c:idx val="8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D989-4854-8498-56D0992A83A1}"/>
                </c:ext>
              </c:extLst>
            </c:dLbl>
            <c:dLbl>
              <c:idx val="8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D989-4854-8498-56D0992A83A1}"/>
                </c:ext>
              </c:extLst>
            </c:dLbl>
            <c:dLbl>
              <c:idx val="8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D989-4854-8498-56D0992A83A1}"/>
                </c:ext>
              </c:extLst>
            </c:dLbl>
            <c:dLbl>
              <c:idx val="8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D989-4854-8498-56D0992A83A1}"/>
                </c:ext>
              </c:extLst>
            </c:dLbl>
            <c:dLbl>
              <c:idx val="8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D989-4854-8498-56D0992A83A1}"/>
                </c:ext>
              </c:extLst>
            </c:dLbl>
            <c:dLbl>
              <c:idx val="8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D989-4854-8498-56D0992A83A1}"/>
                </c:ext>
              </c:extLst>
            </c:dLbl>
            <c:dLbl>
              <c:idx val="8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D989-4854-8498-56D0992A83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'person centred care planning'!$G$4:$G$90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'person centred care planning'!$J$4:$J$90</c:f>
              <c:numCache>
                <c:formatCode>0.0</c:formatCode>
                <c:ptCount val="8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val>
          <c:smooth val="0"/>
          <c:extLst>
            <c:ext xmlns:c16="http://schemas.microsoft.com/office/drawing/2014/chart" uri="{C3380CC4-5D6E-409C-BE32-E72D297353CC}">
              <c16:uniqueId val="{00000002-D989-4854-8498-56D0992A83A1}"/>
            </c:ext>
          </c:extLst>
        </c:ser>
        <c:ser>
          <c:idx val="3"/>
          <c:order val="1"/>
          <c:tx>
            <c:strRef>
              <c:f>'person centred care planning'!$K$3</c:f>
              <c:strCache>
                <c:ptCount val="1"/>
                <c:pt idx="0">
                  <c:v>Baseline Median</c:v>
                </c:pt>
              </c:strCache>
            </c:strRef>
          </c:tx>
          <c:spPr>
            <a:ln w="25400" cap="rnd">
              <a:solidFill>
                <a:schemeClr val="accent2"/>
              </a:solidFill>
              <a:round/>
            </a:ln>
            <a:effectLst/>
          </c:spPr>
          <c:marker>
            <c:symbol val="none"/>
          </c:marker>
          <c:cat>
            <c:numRef>
              <c:f>'person centred care planning'!$G$4:$G$90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'person centred care planning'!$K$4:$K$90</c:f>
              <c:numCache>
                <c:formatCode>0.0</c:formatCode>
                <c:ptCount val="87"/>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3-D989-4854-8498-56D0992A83A1}"/>
            </c:ext>
          </c:extLst>
        </c:ser>
        <c:ser>
          <c:idx val="4"/>
          <c:order val="2"/>
          <c:tx>
            <c:strRef>
              <c:f>'person centred care planning'!$L$3</c:f>
              <c:strCache>
                <c:ptCount val="1"/>
                <c:pt idx="0">
                  <c:v>Extended Median</c:v>
                </c:pt>
              </c:strCache>
            </c:strRef>
          </c:tx>
          <c:spPr>
            <a:ln w="25400" cap="rnd">
              <a:solidFill>
                <a:schemeClr val="accent2"/>
              </a:solidFill>
              <a:prstDash val="sysDash"/>
              <a:round/>
            </a:ln>
            <a:effectLst/>
          </c:spPr>
          <c:marker>
            <c:symbol val="none"/>
          </c:marker>
          <c:cat>
            <c:numRef>
              <c:f>'person centred care planning'!$G$4:$G$90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'person centred care planning'!$L$4:$L$90</c:f>
              <c:numCache>
                <c:formatCode>General</c:formatCode>
                <c:ptCount val="87"/>
                <c:pt idx="5" formatCode="0.0">
                  <c:v>#N/A</c:v>
                </c:pt>
                <c:pt idx="6" formatCode="0.0">
                  <c:v>#N/A</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numCache>
            </c:numRef>
          </c:val>
          <c:smooth val="0"/>
          <c:extLst>
            <c:ext xmlns:c16="http://schemas.microsoft.com/office/drawing/2014/chart" uri="{C3380CC4-5D6E-409C-BE32-E72D297353CC}">
              <c16:uniqueId val="{00000004-D989-4854-8498-56D0992A83A1}"/>
            </c:ext>
          </c:extLst>
        </c:ser>
        <c:ser>
          <c:idx val="5"/>
          <c:order val="3"/>
          <c:tx>
            <c:strRef>
              <c:f>'person centred care planning'!$M$3</c:f>
              <c:strCache>
                <c:ptCount val="1"/>
                <c:pt idx="0">
                  <c:v>New Median</c:v>
                </c:pt>
              </c:strCache>
            </c:strRef>
          </c:tx>
          <c:spPr>
            <a:ln w="25400" cap="rnd">
              <a:solidFill>
                <a:schemeClr val="accent2"/>
              </a:solidFill>
              <a:round/>
            </a:ln>
            <a:effectLst/>
          </c:spPr>
          <c:marker>
            <c:symbol val="none"/>
          </c:marker>
          <c:cat>
            <c:numRef>
              <c:f>'person centred care planning'!$G$4:$G$90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'person centred care planning'!$M$4:$M$90</c:f>
              <c:numCache>
                <c:formatCode>General</c:formatCode>
                <c:ptCount val="87"/>
              </c:numCache>
            </c:numRef>
          </c:val>
          <c:smooth val="0"/>
          <c:extLst>
            <c:ext xmlns:c16="http://schemas.microsoft.com/office/drawing/2014/chart" uri="{C3380CC4-5D6E-409C-BE32-E72D297353CC}">
              <c16:uniqueId val="{00000005-D989-4854-8498-56D0992A83A1}"/>
            </c:ext>
          </c:extLst>
        </c:ser>
        <c:ser>
          <c:idx val="6"/>
          <c:order val="4"/>
          <c:tx>
            <c:v>Shift</c:v>
          </c:tx>
          <c:spPr>
            <a:ln w="28575" cap="rnd">
              <a:noFill/>
              <a:round/>
            </a:ln>
            <a:effectLst/>
          </c:spPr>
          <c:marker>
            <c:symbol val="circle"/>
            <c:size val="6"/>
            <c:spPr>
              <a:solidFill>
                <a:srgbClr val="FFC000"/>
              </a:solidFill>
              <a:ln w="9525">
                <a:noFill/>
              </a:ln>
              <a:effectLst/>
            </c:spPr>
          </c:marker>
          <c:cat>
            <c:numRef>
              <c:f>'person centred care planning'!$G$4:$G$90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'person centred care planning'!$N$4:$N$90</c:f>
              <c:numCache>
                <c:formatCode>0.00</c:formatCode>
                <c:ptCount val="8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val>
          <c:smooth val="0"/>
          <c:extLst>
            <c:ext xmlns:c16="http://schemas.microsoft.com/office/drawing/2014/chart" uri="{C3380CC4-5D6E-409C-BE32-E72D297353CC}">
              <c16:uniqueId val="{00000006-D989-4854-8498-56D0992A83A1}"/>
            </c:ext>
          </c:extLst>
        </c:ser>
        <c:ser>
          <c:idx val="7"/>
          <c:order val="5"/>
          <c:tx>
            <c:v>Trend</c:v>
          </c:tx>
          <c:spPr>
            <a:ln w="28575" cap="rnd">
              <a:noFill/>
              <a:round/>
            </a:ln>
            <a:effectLst/>
          </c:spPr>
          <c:marker>
            <c:symbol val="circle"/>
            <c:size val="7"/>
            <c:spPr>
              <a:noFill/>
              <a:ln w="19050">
                <a:solidFill>
                  <a:srgbClr val="00B0F0"/>
                </a:solidFill>
              </a:ln>
              <a:effectLst/>
            </c:spPr>
          </c:marker>
          <c:cat>
            <c:numRef>
              <c:f>'person centred care planning'!$G$4:$G$90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'person centred care planning'!$O$4:$O$90</c:f>
              <c:numCache>
                <c:formatCode>0.00</c:formatCode>
                <c:ptCount val="8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val>
          <c:smooth val="0"/>
          <c:extLst>
            <c:ext xmlns:c16="http://schemas.microsoft.com/office/drawing/2014/chart" uri="{C3380CC4-5D6E-409C-BE32-E72D297353CC}">
              <c16:uniqueId val="{00000007-D989-4854-8498-56D0992A83A1}"/>
            </c:ext>
          </c:extLst>
        </c:ser>
        <c:dLbls>
          <c:showLegendKey val="0"/>
          <c:showVal val="0"/>
          <c:showCatName val="0"/>
          <c:showSerName val="0"/>
          <c:showPercent val="0"/>
          <c:showBubbleSize val="0"/>
        </c:dLbls>
        <c:marker val="1"/>
        <c:smooth val="0"/>
        <c:axId val="572887096"/>
        <c:axId val="572884472"/>
      </c:lineChart>
      <c:dateAx>
        <c:axId val="5728870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884472"/>
        <c:crosses val="autoZero"/>
        <c:auto val="1"/>
        <c:lblOffset val="100"/>
        <c:baseTimeUnit val="months"/>
      </c:dateAx>
      <c:valAx>
        <c:axId val="572884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a:t>
                </a:r>
                <a:r>
                  <a:rPr lang="en-GB" baseline="0"/>
                  <a:t> (%)</a:t>
                </a:r>
              </a:p>
              <a:p>
                <a:pPr>
                  <a:defRPr/>
                </a:pP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887096"/>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'system wide comms'!$B$2</c:f>
          <c:strCache>
            <c:ptCount val="1"/>
            <c:pt idx="0">
              <c:v>Number of daily huddles in the index week</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'system wide comms'!$C$3</c:f>
              <c:strCache>
                <c:ptCount val="1"/>
                <c:pt idx="0">
                  <c:v>Count</c:v>
                </c:pt>
              </c:strCache>
            </c:strRef>
          </c:tx>
          <c:spPr>
            <a:ln w="2857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tx>
                <c:rich>
                  <a:bodyPr/>
                  <a:lstStyle/>
                  <a:p>
                    <a:fld id="{99E8BF73-10F4-4225-A3DF-8CE288EBF59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E4B-4AEF-8A02-516873B3C9F4}"/>
                </c:ext>
              </c:extLst>
            </c:dLbl>
            <c:dLbl>
              <c:idx val="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4B-4AEF-8A02-516873B3C9F4}"/>
                </c:ext>
              </c:extLst>
            </c:dLbl>
            <c:dLbl>
              <c:idx val="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E4B-4AEF-8A02-516873B3C9F4}"/>
                </c:ext>
              </c:extLst>
            </c:dLbl>
            <c:dLbl>
              <c:idx val="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E4B-4AEF-8A02-516873B3C9F4}"/>
                </c:ext>
              </c:extLst>
            </c:dLbl>
            <c:dLbl>
              <c:idx val="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4B-4AEF-8A02-516873B3C9F4}"/>
                </c:ext>
              </c:extLst>
            </c:dLbl>
            <c:dLbl>
              <c:idx val="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4B-4AEF-8A02-516873B3C9F4}"/>
                </c:ext>
              </c:extLst>
            </c:dLbl>
            <c:dLbl>
              <c:idx val="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4B-4AEF-8A02-516873B3C9F4}"/>
                </c:ext>
              </c:extLst>
            </c:dLbl>
            <c:dLbl>
              <c:idx val="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E4B-4AEF-8A02-516873B3C9F4}"/>
                </c:ext>
              </c:extLst>
            </c:dLbl>
            <c:dLbl>
              <c:idx val="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E4B-4AEF-8A02-516873B3C9F4}"/>
                </c:ext>
              </c:extLst>
            </c:dLbl>
            <c:dLbl>
              <c:idx val="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E4B-4AEF-8A02-516873B3C9F4}"/>
                </c:ext>
              </c:extLst>
            </c:dLbl>
            <c:dLbl>
              <c:idx val="1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E4B-4AEF-8A02-516873B3C9F4}"/>
                </c:ext>
              </c:extLst>
            </c:dLbl>
            <c:dLbl>
              <c:idx val="1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E4B-4AEF-8A02-516873B3C9F4}"/>
                </c:ext>
              </c:extLst>
            </c:dLbl>
            <c:dLbl>
              <c:idx val="1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E4B-4AEF-8A02-516873B3C9F4}"/>
                </c:ext>
              </c:extLst>
            </c:dLbl>
            <c:dLbl>
              <c:idx val="1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E4B-4AEF-8A02-516873B3C9F4}"/>
                </c:ext>
              </c:extLst>
            </c:dLbl>
            <c:dLbl>
              <c:idx val="1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E4B-4AEF-8A02-516873B3C9F4}"/>
                </c:ext>
              </c:extLst>
            </c:dLbl>
            <c:dLbl>
              <c:idx val="1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E4B-4AEF-8A02-516873B3C9F4}"/>
                </c:ext>
              </c:extLst>
            </c:dLbl>
            <c:dLbl>
              <c:idx val="1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E4B-4AEF-8A02-516873B3C9F4}"/>
                </c:ext>
              </c:extLst>
            </c:dLbl>
            <c:dLbl>
              <c:idx val="1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E4B-4AEF-8A02-516873B3C9F4}"/>
                </c:ext>
              </c:extLst>
            </c:dLbl>
            <c:dLbl>
              <c:idx val="1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E4B-4AEF-8A02-516873B3C9F4}"/>
                </c:ext>
              </c:extLst>
            </c:dLbl>
            <c:dLbl>
              <c:idx val="1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E4B-4AEF-8A02-516873B3C9F4}"/>
                </c:ext>
              </c:extLst>
            </c:dLbl>
            <c:dLbl>
              <c:idx val="2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E4B-4AEF-8A02-516873B3C9F4}"/>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E4B-4AEF-8A02-516873B3C9F4}"/>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E4B-4AEF-8A02-516873B3C9F4}"/>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E4B-4AEF-8A02-516873B3C9F4}"/>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E4B-4AEF-8A02-516873B3C9F4}"/>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E4B-4AEF-8A02-516873B3C9F4}"/>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E4B-4AEF-8A02-516873B3C9F4}"/>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E4B-4AEF-8A02-516873B3C9F4}"/>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E4B-4AEF-8A02-516873B3C9F4}"/>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E4B-4AEF-8A02-516873B3C9F4}"/>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E4B-4AEF-8A02-516873B3C9F4}"/>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E4B-4AEF-8A02-516873B3C9F4}"/>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E4B-4AEF-8A02-516873B3C9F4}"/>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E4B-4AEF-8A02-516873B3C9F4}"/>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CE4B-4AEF-8A02-516873B3C9F4}"/>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E4B-4AEF-8A02-516873B3C9F4}"/>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E4B-4AEF-8A02-516873B3C9F4}"/>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E4B-4AEF-8A02-516873B3C9F4}"/>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E4B-4AEF-8A02-516873B3C9F4}"/>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E4B-4AEF-8A02-516873B3C9F4}"/>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E4B-4AEF-8A02-516873B3C9F4}"/>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E4B-4AEF-8A02-516873B3C9F4}"/>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E4B-4AEF-8A02-516873B3C9F4}"/>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E4B-4AEF-8A02-516873B3C9F4}"/>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E4B-4AEF-8A02-516873B3C9F4}"/>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E4B-4AEF-8A02-516873B3C9F4}"/>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CE4B-4AEF-8A02-516873B3C9F4}"/>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CE4B-4AEF-8A02-516873B3C9F4}"/>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E4B-4AEF-8A02-516873B3C9F4}"/>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CE4B-4AEF-8A02-516873B3C9F4}"/>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CE4B-4AEF-8A02-516873B3C9F4}"/>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CE4B-4AEF-8A02-516873B3C9F4}"/>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CE4B-4AEF-8A02-516873B3C9F4}"/>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CE4B-4AEF-8A02-516873B3C9F4}"/>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CE4B-4AEF-8A02-516873B3C9F4}"/>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CE4B-4AEF-8A02-516873B3C9F4}"/>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CE4B-4AEF-8A02-516873B3C9F4}"/>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CE4B-4AEF-8A02-516873B3C9F4}"/>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CE4B-4AEF-8A02-516873B3C9F4}"/>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CE4B-4AEF-8A02-516873B3C9F4}"/>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CE4B-4AEF-8A02-516873B3C9F4}"/>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CE4B-4AEF-8A02-516873B3C9F4}"/>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CE4B-4AEF-8A02-516873B3C9F4}"/>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CE4B-4AEF-8A02-516873B3C9F4}"/>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CE4B-4AEF-8A02-516873B3C9F4}"/>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CE4B-4AEF-8A02-516873B3C9F4}"/>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CE4B-4AEF-8A02-516873B3C9F4}"/>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CE4B-4AEF-8A02-516873B3C9F4}"/>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CE4B-4AEF-8A02-516873B3C9F4}"/>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CE4B-4AEF-8A02-516873B3C9F4}"/>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CE4B-4AEF-8A02-516873B3C9F4}"/>
                </c:ext>
              </c:extLst>
            </c:dLbl>
            <c:dLbl>
              <c:idx val="7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CE4B-4AEF-8A02-516873B3C9F4}"/>
                </c:ext>
              </c:extLst>
            </c:dLbl>
            <c:dLbl>
              <c:idx val="7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CE4B-4AEF-8A02-516873B3C9F4}"/>
                </c:ext>
              </c:extLst>
            </c:dLbl>
            <c:dLbl>
              <c:idx val="7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CE4B-4AEF-8A02-516873B3C9F4}"/>
                </c:ext>
              </c:extLst>
            </c:dLbl>
            <c:dLbl>
              <c:idx val="7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CE4B-4AEF-8A02-516873B3C9F4}"/>
                </c:ext>
              </c:extLst>
            </c:dLbl>
            <c:dLbl>
              <c:idx val="7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CE4B-4AEF-8A02-516873B3C9F4}"/>
                </c:ext>
              </c:extLst>
            </c:dLbl>
            <c:dLbl>
              <c:idx val="7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CE4B-4AEF-8A02-516873B3C9F4}"/>
                </c:ext>
              </c:extLst>
            </c:dLbl>
            <c:dLbl>
              <c:idx val="7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CE4B-4AEF-8A02-516873B3C9F4}"/>
                </c:ext>
              </c:extLst>
            </c:dLbl>
            <c:dLbl>
              <c:idx val="7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CE4B-4AEF-8A02-516873B3C9F4}"/>
                </c:ext>
              </c:extLst>
            </c:dLbl>
            <c:dLbl>
              <c:idx val="7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CE4B-4AEF-8A02-516873B3C9F4}"/>
                </c:ext>
              </c:extLst>
            </c:dLbl>
            <c:dLbl>
              <c:idx val="8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CE4B-4AEF-8A02-516873B3C9F4}"/>
                </c:ext>
              </c:extLst>
            </c:dLbl>
            <c:dLbl>
              <c:idx val="8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CE4B-4AEF-8A02-516873B3C9F4}"/>
                </c:ext>
              </c:extLst>
            </c:dLbl>
            <c:dLbl>
              <c:idx val="8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CE4B-4AEF-8A02-516873B3C9F4}"/>
                </c:ext>
              </c:extLst>
            </c:dLbl>
            <c:dLbl>
              <c:idx val="8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CE4B-4AEF-8A02-516873B3C9F4}"/>
                </c:ext>
              </c:extLst>
            </c:dLbl>
            <c:dLbl>
              <c:idx val="8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CE4B-4AEF-8A02-516873B3C9F4}"/>
                </c:ext>
              </c:extLst>
            </c:dLbl>
            <c:dLbl>
              <c:idx val="8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CE4B-4AEF-8A02-516873B3C9F4}"/>
                </c:ext>
              </c:extLst>
            </c:dLbl>
            <c:dLbl>
              <c:idx val="8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CE4B-4AEF-8A02-516873B3C9F4}"/>
                </c:ext>
              </c:extLst>
            </c:dLbl>
            <c:dLbl>
              <c:idx val="8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CE4B-4AEF-8A02-516873B3C9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'system wide comms'!$A$4:$A$91</c:f>
              <c:numCache>
                <c:formatCode>m/d/yyyy</c:formatCode>
                <c:ptCount val="88"/>
              </c:numCache>
            </c:numRef>
          </c:cat>
          <c:val>
            <c:numRef>
              <c:f>'system wide comms'!$C$4:$C$91</c:f>
              <c:numCache>
                <c:formatCode>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'system wide comms'!$I$4:$I$91</c15:f>
                <c15:dlblRangeCache>
                  <c:ptCount val="88"/>
                </c15:dlblRangeCache>
              </c15:datalabelsRange>
            </c:ext>
            <c:ext xmlns:c16="http://schemas.microsoft.com/office/drawing/2014/chart" uri="{C3380CC4-5D6E-409C-BE32-E72D297353CC}">
              <c16:uniqueId val="{00000001-CE4B-4AEF-8A02-516873B3C9F4}"/>
            </c:ext>
          </c:extLst>
        </c:ser>
        <c:ser>
          <c:idx val="0"/>
          <c:order val="1"/>
          <c:tx>
            <c:strRef>
              <c:f>'system wide comms'!$D$3</c:f>
              <c:strCache>
                <c:ptCount val="1"/>
                <c:pt idx="0">
                  <c:v>Baseline Median</c:v>
                </c:pt>
              </c:strCache>
            </c:strRef>
          </c:tx>
          <c:spPr>
            <a:ln w="25400" cap="rnd">
              <a:solidFill>
                <a:schemeClr val="accent2"/>
              </a:solidFill>
              <a:round/>
            </a:ln>
            <a:effectLst/>
          </c:spPr>
          <c:marker>
            <c:symbol val="none"/>
          </c:marker>
          <c:cat>
            <c:numRef>
              <c:f>'system wide comms'!$A$4:$A$91</c:f>
              <c:numCache>
                <c:formatCode>m/d/yyyy</c:formatCode>
                <c:ptCount val="88"/>
              </c:numCache>
            </c:numRef>
          </c:cat>
          <c:val>
            <c:numRef>
              <c:f>'system wide comms'!$D$4:$D$91</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2-CE4B-4AEF-8A02-516873B3C9F4}"/>
            </c:ext>
          </c:extLst>
        </c:ser>
        <c:ser>
          <c:idx val="2"/>
          <c:order val="2"/>
          <c:tx>
            <c:strRef>
              <c:f>'system wide comms'!$E$3</c:f>
              <c:strCache>
                <c:ptCount val="1"/>
                <c:pt idx="0">
                  <c:v>Extended Median</c:v>
                </c:pt>
              </c:strCache>
            </c:strRef>
          </c:tx>
          <c:spPr>
            <a:ln w="25400" cap="rnd">
              <a:solidFill>
                <a:schemeClr val="accent2"/>
              </a:solidFill>
              <a:prstDash val="sysDash"/>
              <a:round/>
            </a:ln>
            <a:effectLst/>
          </c:spPr>
          <c:marker>
            <c:symbol val="none"/>
          </c:marker>
          <c:cat>
            <c:numRef>
              <c:f>'system wide comms'!$A$4:$A$91</c:f>
              <c:numCache>
                <c:formatCode>m/d/yyyy</c:formatCode>
                <c:ptCount val="88"/>
              </c:numCache>
            </c:numRef>
          </c:cat>
          <c:val>
            <c:numRef>
              <c:f>'system wide comms'!$E$4:$E$91</c:f>
              <c:numCache>
                <c:formatCode>General</c:formatCode>
                <c:ptCount val="88"/>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pt idx="87" formatCode="0.0">
                  <c:v>#N/A</c:v>
                </c:pt>
              </c:numCache>
            </c:numRef>
          </c:val>
          <c:smooth val="0"/>
          <c:extLst>
            <c:ext xmlns:c16="http://schemas.microsoft.com/office/drawing/2014/chart" uri="{C3380CC4-5D6E-409C-BE32-E72D297353CC}">
              <c16:uniqueId val="{00000003-CE4B-4AEF-8A02-516873B3C9F4}"/>
            </c:ext>
          </c:extLst>
        </c:ser>
        <c:ser>
          <c:idx val="3"/>
          <c:order val="3"/>
          <c:tx>
            <c:strRef>
              <c:f>'system wide comms'!$F$3</c:f>
              <c:strCache>
                <c:ptCount val="1"/>
                <c:pt idx="0">
                  <c:v>New Median</c:v>
                </c:pt>
              </c:strCache>
            </c:strRef>
          </c:tx>
          <c:spPr>
            <a:ln w="25400" cap="rnd">
              <a:solidFill>
                <a:schemeClr val="accent2"/>
              </a:solidFill>
              <a:round/>
            </a:ln>
            <a:effectLst/>
          </c:spPr>
          <c:marker>
            <c:symbol val="none"/>
          </c:marker>
          <c:cat>
            <c:numRef>
              <c:f>'system wide comms'!$A$4:$A$91</c:f>
              <c:numCache>
                <c:formatCode>m/d/yyyy</c:formatCode>
                <c:ptCount val="88"/>
              </c:numCache>
            </c:numRef>
          </c:cat>
          <c:val>
            <c:numRef>
              <c:f>'system wide comms'!$F$4:$F$91</c:f>
              <c:numCache>
                <c:formatCode>General</c:formatCode>
                <c:ptCount val="88"/>
              </c:numCache>
            </c:numRef>
          </c:val>
          <c:smooth val="0"/>
          <c:extLst>
            <c:ext xmlns:c16="http://schemas.microsoft.com/office/drawing/2014/chart" uri="{C3380CC4-5D6E-409C-BE32-E72D297353CC}">
              <c16:uniqueId val="{00000004-CE4B-4AEF-8A02-516873B3C9F4}"/>
            </c:ext>
          </c:extLst>
        </c:ser>
        <c:ser>
          <c:idx val="4"/>
          <c:order val="4"/>
          <c:tx>
            <c:v>Shift</c:v>
          </c:tx>
          <c:spPr>
            <a:ln w="28575" cap="rnd">
              <a:noFill/>
              <a:round/>
            </a:ln>
            <a:effectLst/>
          </c:spPr>
          <c:marker>
            <c:symbol val="circle"/>
            <c:size val="6"/>
            <c:spPr>
              <a:solidFill>
                <a:srgbClr val="FFC000"/>
              </a:solidFill>
              <a:ln w="9525">
                <a:noFill/>
              </a:ln>
              <a:effectLst/>
            </c:spPr>
          </c:marker>
          <c:cat>
            <c:numRef>
              <c:f>'system wide comms'!$A$4:$A$91</c:f>
              <c:numCache>
                <c:formatCode>m/d/yyyy</c:formatCode>
                <c:ptCount val="88"/>
              </c:numCache>
            </c:numRef>
          </c:cat>
          <c:val>
            <c:numRef>
              <c:f>'system wide comms'!$G$4:$G$91</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5-CE4B-4AEF-8A02-516873B3C9F4}"/>
            </c:ext>
          </c:extLst>
        </c:ser>
        <c:ser>
          <c:idx val="5"/>
          <c:order val="5"/>
          <c:tx>
            <c:v>Trend</c:v>
          </c:tx>
          <c:spPr>
            <a:ln w="28575" cap="rnd">
              <a:noFill/>
              <a:round/>
            </a:ln>
            <a:effectLst/>
          </c:spPr>
          <c:marker>
            <c:symbol val="circle"/>
            <c:size val="7"/>
            <c:spPr>
              <a:noFill/>
              <a:ln w="19050">
                <a:solidFill>
                  <a:srgbClr val="00B0F0"/>
                </a:solidFill>
              </a:ln>
              <a:effectLst/>
            </c:spPr>
          </c:marker>
          <c:cat>
            <c:numRef>
              <c:f>'system wide comms'!$A$4:$A$91</c:f>
              <c:numCache>
                <c:formatCode>m/d/yyyy</c:formatCode>
                <c:ptCount val="88"/>
              </c:numCache>
            </c:numRef>
          </c:cat>
          <c:val>
            <c:numRef>
              <c:f>'system wide comms'!$H$4:$H$91</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6-CE4B-4AEF-8A02-516873B3C9F4}"/>
            </c:ext>
          </c:extLst>
        </c:ser>
        <c:dLbls>
          <c:showLegendKey val="0"/>
          <c:showVal val="0"/>
          <c:showCatName val="0"/>
          <c:showSerName val="0"/>
          <c:showPercent val="0"/>
          <c:showBubbleSize val="0"/>
        </c:dLbls>
        <c:marker val="1"/>
        <c:smooth val="0"/>
        <c:axId val="536236248"/>
        <c:axId val="536236904"/>
      </c:lineChart>
      <c:catAx>
        <c:axId val="536236248"/>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236904"/>
        <c:crosses val="autoZero"/>
        <c:auto val="1"/>
        <c:lblAlgn val="ctr"/>
        <c:lblOffset val="100"/>
        <c:noMultiLvlLbl val="1"/>
      </c:catAx>
      <c:valAx>
        <c:axId val="536236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concerns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236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'safety briefs'!$B$2</c:f>
          <c:strCache>
            <c:ptCount val="1"/>
            <c:pt idx="0">
              <c:v>Number of safety concerns identified in the index week</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'safety briefs'!$C$3</c:f>
              <c:strCache>
                <c:ptCount val="1"/>
                <c:pt idx="0">
                  <c:v>Count</c:v>
                </c:pt>
              </c:strCache>
            </c:strRef>
          </c:tx>
          <c:spPr>
            <a:ln w="2857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tx>
                <c:rich>
                  <a:bodyPr/>
                  <a:lstStyle/>
                  <a:p>
                    <a:fld id="{02BD8CF0-24AB-47B1-A171-1D4BF80DEA5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C8B-4234-BCED-FC5DD03E9AF3}"/>
                </c:ext>
              </c:extLst>
            </c:dLbl>
            <c:dLbl>
              <c:idx val="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C8B-4234-BCED-FC5DD03E9AF3}"/>
                </c:ext>
              </c:extLst>
            </c:dLbl>
            <c:dLbl>
              <c:idx val="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C8B-4234-BCED-FC5DD03E9AF3}"/>
                </c:ext>
              </c:extLst>
            </c:dLbl>
            <c:dLbl>
              <c:idx val="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C8B-4234-BCED-FC5DD03E9AF3}"/>
                </c:ext>
              </c:extLst>
            </c:dLbl>
            <c:dLbl>
              <c:idx val="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8B-4234-BCED-FC5DD03E9AF3}"/>
                </c:ext>
              </c:extLst>
            </c:dLbl>
            <c:dLbl>
              <c:idx val="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8B-4234-BCED-FC5DD03E9AF3}"/>
                </c:ext>
              </c:extLst>
            </c:dLbl>
            <c:dLbl>
              <c:idx val="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8B-4234-BCED-FC5DD03E9AF3}"/>
                </c:ext>
              </c:extLst>
            </c:dLbl>
            <c:dLbl>
              <c:idx val="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C8B-4234-BCED-FC5DD03E9AF3}"/>
                </c:ext>
              </c:extLst>
            </c:dLbl>
            <c:dLbl>
              <c:idx val="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C8B-4234-BCED-FC5DD03E9AF3}"/>
                </c:ext>
              </c:extLst>
            </c:dLbl>
            <c:dLbl>
              <c:idx val="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C8B-4234-BCED-FC5DD03E9AF3}"/>
                </c:ext>
              </c:extLst>
            </c:dLbl>
            <c:dLbl>
              <c:idx val="1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C8B-4234-BCED-FC5DD03E9AF3}"/>
                </c:ext>
              </c:extLst>
            </c:dLbl>
            <c:dLbl>
              <c:idx val="1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C8B-4234-BCED-FC5DD03E9AF3}"/>
                </c:ext>
              </c:extLst>
            </c:dLbl>
            <c:dLbl>
              <c:idx val="1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C8B-4234-BCED-FC5DD03E9AF3}"/>
                </c:ext>
              </c:extLst>
            </c:dLbl>
            <c:dLbl>
              <c:idx val="1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C8B-4234-BCED-FC5DD03E9AF3}"/>
                </c:ext>
              </c:extLst>
            </c:dLbl>
            <c:dLbl>
              <c:idx val="1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C8B-4234-BCED-FC5DD03E9AF3}"/>
                </c:ext>
              </c:extLst>
            </c:dLbl>
            <c:dLbl>
              <c:idx val="1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C8B-4234-BCED-FC5DD03E9AF3}"/>
                </c:ext>
              </c:extLst>
            </c:dLbl>
            <c:dLbl>
              <c:idx val="1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C8B-4234-BCED-FC5DD03E9AF3}"/>
                </c:ext>
              </c:extLst>
            </c:dLbl>
            <c:dLbl>
              <c:idx val="1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C8B-4234-BCED-FC5DD03E9AF3}"/>
                </c:ext>
              </c:extLst>
            </c:dLbl>
            <c:dLbl>
              <c:idx val="1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C8B-4234-BCED-FC5DD03E9AF3}"/>
                </c:ext>
              </c:extLst>
            </c:dLbl>
            <c:dLbl>
              <c:idx val="1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C8B-4234-BCED-FC5DD03E9AF3}"/>
                </c:ext>
              </c:extLst>
            </c:dLbl>
            <c:dLbl>
              <c:idx val="2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C8B-4234-BCED-FC5DD03E9AF3}"/>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C8B-4234-BCED-FC5DD03E9AF3}"/>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C8B-4234-BCED-FC5DD03E9AF3}"/>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C8B-4234-BCED-FC5DD03E9AF3}"/>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C8B-4234-BCED-FC5DD03E9AF3}"/>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C8B-4234-BCED-FC5DD03E9AF3}"/>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C8B-4234-BCED-FC5DD03E9AF3}"/>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C8B-4234-BCED-FC5DD03E9AF3}"/>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4C8B-4234-BCED-FC5DD03E9AF3}"/>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4C8B-4234-BCED-FC5DD03E9AF3}"/>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C8B-4234-BCED-FC5DD03E9AF3}"/>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C8B-4234-BCED-FC5DD03E9AF3}"/>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C8B-4234-BCED-FC5DD03E9AF3}"/>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4C8B-4234-BCED-FC5DD03E9AF3}"/>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4C8B-4234-BCED-FC5DD03E9AF3}"/>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C8B-4234-BCED-FC5DD03E9AF3}"/>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4C8B-4234-BCED-FC5DD03E9AF3}"/>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C8B-4234-BCED-FC5DD03E9AF3}"/>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4C8B-4234-BCED-FC5DD03E9AF3}"/>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4C8B-4234-BCED-FC5DD03E9AF3}"/>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4C8B-4234-BCED-FC5DD03E9AF3}"/>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4C8B-4234-BCED-FC5DD03E9AF3}"/>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4C8B-4234-BCED-FC5DD03E9AF3}"/>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4C8B-4234-BCED-FC5DD03E9AF3}"/>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4C8B-4234-BCED-FC5DD03E9AF3}"/>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4C8B-4234-BCED-FC5DD03E9AF3}"/>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4C8B-4234-BCED-FC5DD03E9AF3}"/>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4C8B-4234-BCED-FC5DD03E9AF3}"/>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4C8B-4234-BCED-FC5DD03E9AF3}"/>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4C8B-4234-BCED-FC5DD03E9AF3}"/>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4C8B-4234-BCED-FC5DD03E9AF3}"/>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4C8B-4234-BCED-FC5DD03E9AF3}"/>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4C8B-4234-BCED-FC5DD03E9AF3}"/>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4C8B-4234-BCED-FC5DD03E9AF3}"/>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4C8B-4234-BCED-FC5DD03E9AF3}"/>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4C8B-4234-BCED-FC5DD03E9AF3}"/>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4C8B-4234-BCED-FC5DD03E9AF3}"/>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4C8B-4234-BCED-FC5DD03E9AF3}"/>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4C8B-4234-BCED-FC5DD03E9AF3}"/>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4C8B-4234-BCED-FC5DD03E9AF3}"/>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4C8B-4234-BCED-FC5DD03E9AF3}"/>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4C8B-4234-BCED-FC5DD03E9AF3}"/>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4C8B-4234-BCED-FC5DD03E9AF3}"/>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4C8B-4234-BCED-FC5DD03E9AF3}"/>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4C8B-4234-BCED-FC5DD03E9AF3}"/>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4C8B-4234-BCED-FC5DD03E9AF3}"/>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4C8B-4234-BCED-FC5DD03E9AF3}"/>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4C8B-4234-BCED-FC5DD03E9AF3}"/>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4C8B-4234-BCED-FC5DD03E9AF3}"/>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4C8B-4234-BCED-FC5DD03E9AF3}"/>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4C8B-4234-BCED-FC5DD03E9AF3}"/>
                </c:ext>
              </c:extLst>
            </c:dLbl>
            <c:dLbl>
              <c:idx val="7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4C8B-4234-BCED-FC5DD03E9AF3}"/>
                </c:ext>
              </c:extLst>
            </c:dLbl>
            <c:dLbl>
              <c:idx val="7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4C8B-4234-BCED-FC5DD03E9AF3}"/>
                </c:ext>
              </c:extLst>
            </c:dLbl>
            <c:dLbl>
              <c:idx val="7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4C8B-4234-BCED-FC5DD03E9AF3}"/>
                </c:ext>
              </c:extLst>
            </c:dLbl>
            <c:dLbl>
              <c:idx val="7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4C8B-4234-BCED-FC5DD03E9AF3}"/>
                </c:ext>
              </c:extLst>
            </c:dLbl>
            <c:dLbl>
              <c:idx val="7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4C8B-4234-BCED-FC5DD03E9AF3}"/>
                </c:ext>
              </c:extLst>
            </c:dLbl>
            <c:dLbl>
              <c:idx val="7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4C8B-4234-BCED-FC5DD03E9AF3}"/>
                </c:ext>
              </c:extLst>
            </c:dLbl>
            <c:dLbl>
              <c:idx val="7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4C8B-4234-BCED-FC5DD03E9AF3}"/>
                </c:ext>
              </c:extLst>
            </c:dLbl>
            <c:dLbl>
              <c:idx val="7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4C8B-4234-BCED-FC5DD03E9AF3}"/>
                </c:ext>
              </c:extLst>
            </c:dLbl>
            <c:dLbl>
              <c:idx val="7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4C8B-4234-BCED-FC5DD03E9AF3}"/>
                </c:ext>
              </c:extLst>
            </c:dLbl>
            <c:dLbl>
              <c:idx val="8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4C8B-4234-BCED-FC5DD03E9AF3}"/>
                </c:ext>
              </c:extLst>
            </c:dLbl>
            <c:dLbl>
              <c:idx val="8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4C8B-4234-BCED-FC5DD03E9AF3}"/>
                </c:ext>
              </c:extLst>
            </c:dLbl>
            <c:dLbl>
              <c:idx val="8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4C8B-4234-BCED-FC5DD03E9AF3}"/>
                </c:ext>
              </c:extLst>
            </c:dLbl>
            <c:dLbl>
              <c:idx val="8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4C8B-4234-BCED-FC5DD03E9AF3}"/>
                </c:ext>
              </c:extLst>
            </c:dLbl>
            <c:dLbl>
              <c:idx val="8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4C8B-4234-BCED-FC5DD03E9AF3}"/>
                </c:ext>
              </c:extLst>
            </c:dLbl>
            <c:dLbl>
              <c:idx val="8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4C8B-4234-BCED-FC5DD03E9AF3}"/>
                </c:ext>
              </c:extLst>
            </c:dLbl>
            <c:dLbl>
              <c:idx val="8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4C8B-4234-BCED-FC5DD03E9AF3}"/>
                </c:ext>
              </c:extLst>
            </c:dLbl>
            <c:dLbl>
              <c:idx val="8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4C8B-4234-BCED-FC5DD03E9A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'safety briefs'!$A$4:$A$91</c:f>
              <c:numCache>
                <c:formatCode>m/d/yyyy</c:formatCode>
                <c:ptCount val="88"/>
              </c:numCache>
            </c:numRef>
          </c:cat>
          <c:val>
            <c:numRef>
              <c:f>'safety briefs'!$C$4:$C$91</c:f>
              <c:numCache>
                <c:formatCode>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'safety briefs'!$I$4:$I$91</c15:f>
                <c15:dlblRangeCache>
                  <c:ptCount val="88"/>
                </c15:dlblRangeCache>
              </c15:datalabelsRange>
            </c:ext>
            <c:ext xmlns:c16="http://schemas.microsoft.com/office/drawing/2014/chart" uri="{C3380CC4-5D6E-409C-BE32-E72D297353CC}">
              <c16:uniqueId val="{00000002-4C8B-4234-BCED-FC5DD03E9AF3}"/>
            </c:ext>
          </c:extLst>
        </c:ser>
        <c:ser>
          <c:idx val="1"/>
          <c:order val="1"/>
          <c:tx>
            <c:strRef>
              <c:f>'safety briefs'!$D$3</c:f>
              <c:strCache>
                <c:ptCount val="1"/>
                <c:pt idx="0">
                  <c:v>Baseline Median</c:v>
                </c:pt>
              </c:strCache>
            </c:strRef>
          </c:tx>
          <c:spPr>
            <a:ln w="25400" cap="rnd">
              <a:solidFill>
                <a:schemeClr val="accent2"/>
              </a:solidFill>
              <a:round/>
            </a:ln>
            <a:effectLst/>
          </c:spPr>
          <c:marker>
            <c:symbol val="none"/>
          </c:marker>
          <c:cat>
            <c:numRef>
              <c:f>'safety briefs'!$A$4:$A$91</c:f>
              <c:numCache>
                <c:formatCode>m/d/yyyy</c:formatCode>
                <c:ptCount val="88"/>
              </c:numCache>
            </c:numRef>
          </c:cat>
          <c:val>
            <c:numRef>
              <c:f>'safety briefs'!$D$4:$D$91</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3-4C8B-4234-BCED-FC5DD03E9AF3}"/>
            </c:ext>
          </c:extLst>
        </c:ser>
        <c:ser>
          <c:idx val="2"/>
          <c:order val="2"/>
          <c:tx>
            <c:strRef>
              <c:f>'safety briefs'!$E$3</c:f>
              <c:strCache>
                <c:ptCount val="1"/>
                <c:pt idx="0">
                  <c:v>Extended Median</c:v>
                </c:pt>
              </c:strCache>
            </c:strRef>
          </c:tx>
          <c:spPr>
            <a:ln w="25400" cap="rnd">
              <a:solidFill>
                <a:schemeClr val="accent2"/>
              </a:solidFill>
              <a:prstDash val="sysDash"/>
              <a:round/>
            </a:ln>
            <a:effectLst/>
          </c:spPr>
          <c:marker>
            <c:symbol val="none"/>
          </c:marker>
          <c:cat>
            <c:numRef>
              <c:f>'safety briefs'!$A$4:$A$91</c:f>
              <c:numCache>
                <c:formatCode>m/d/yyyy</c:formatCode>
                <c:ptCount val="88"/>
              </c:numCache>
            </c:numRef>
          </c:cat>
          <c:val>
            <c:numRef>
              <c:f>'safety briefs'!$E$4:$E$91</c:f>
              <c:numCache>
                <c:formatCode>General</c:formatCode>
                <c:ptCount val="88"/>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pt idx="87" formatCode="0.0">
                  <c:v>#N/A</c:v>
                </c:pt>
              </c:numCache>
            </c:numRef>
          </c:val>
          <c:smooth val="0"/>
          <c:extLst>
            <c:ext xmlns:c16="http://schemas.microsoft.com/office/drawing/2014/chart" uri="{C3380CC4-5D6E-409C-BE32-E72D297353CC}">
              <c16:uniqueId val="{00000004-4C8B-4234-BCED-FC5DD03E9AF3}"/>
            </c:ext>
          </c:extLst>
        </c:ser>
        <c:ser>
          <c:idx val="3"/>
          <c:order val="3"/>
          <c:tx>
            <c:strRef>
              <c:f>'safety briefs'!$F$3</c:f>
              <c:strCache>
                <c:ptCount val="1"/>
                <c:pt idx="0">
                  <c:v>New Median</c:v>
                </c:pt>
              </c:strCache>
            </c:strRef>
          </c:tx>
          <c:spPr>
            <a:ln w="25400" cap="rnd">
              <a:solidFill>
                <a:schemeClr val="accent2"/>
              </a:solidFill>
              <a:round/>
            </a:ln>
            <a:effectLst/>
          </c:spPr>
          <c:marker>
            <c:symbol val="none"/>
          </c:marker>
          <c:cat>
            <c:numRef>
              <c:f>'safety briefs'!$A$4:$A$91</c:f>
              <c:numCache>
                <c:formatCode>m/d/yyyy</c:formatCode>
                <c:ptCount val="88"/>
              </c:numCache>
            </c:numRef>
          </c:cat>
          <c:val>
            <c:numRef>
              <c:f>'safety briefs'!$F$4:$F$91</c:f>
              <c:numCache>
                <c:formatCode>General</c:formatCode>
                <c:ptCount val="88"/>
              </c:numCache>
            </c:numRef>
          </c:val>
          <c:smooth val="0"/>
          <c:extLst>
            <c:ext xmlns:c16="http://schemas.microsoft.com/office/drawing/2014/chart" uri="{C3380CC4-5D6E-409C-BE32-E72D297353CC}">
              <c16:uniqueId val="{00000005-4C8B-4234-BCED-FC5DD03E9AF3}"/>
            </c:ext>
          </c:extLst>
        </c:ser>
        <c:ser>
          <c:idx val="4"/>
          <c:order val="4"/>
          <c:tx>
            <c:v>Shift</c:v>
          </c:tx>
          <c:spPr>
            <a:ln w="28575" cap="rnd">
              <a:noFill/>
              <a:round/>
            </a:ln>
            <a:effectLst/>
          </c:spPr>
          <c:marker>
            <c:symbol val="circle"/>
            <c:size val="6"/>
            <c:spPr>
              <a:solidFill>
                <a:srgbClr val="FFC000"/>
              </a:solidFill>
              <a:ln w="9525">
                <a:noFill/>
              </a:ln>
              <a:effectLst/>
            </c:spPr>
          </c:marker>
          <c:cat>
            <c:numRef>
              <c:f>'safety briefs'!$A$4:$A$91</c:f>
              <c:numCache>
                <c:formatCode>m/d/yyyy</c:formatCode>
                <c:ptCount val="88"/>
              </c:numCache>
            </c:numRef>
          </c:cat>
          <c:val>
            <c:numRef>
              <c:f>'safety briefs'!$G$4:$G$91</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6-4C8B-4234-BCED-FC5DD03E9AF3}"/>
            </c:ext>
          </c:extLst>
        </c:ser>
        <c:ser>
          <c:idx val="5"/>
          <c:order val="5"/>
          <c:tx>
            <c:v>Trend</c:v>
          </c:tx>
          <c:spPr>
            <a:ln w="28575" cap="rnd">
              <a:noFill/>
              <a:round/>
            </a:ln>
            <a:effectLst/>
          </c:spPr>
          <c:marker>
            <c:symbol val="circle"/>
            <c:size val="7"/>
            <c:spPr>
              <a:noFill/>
              <a:ln w="15875">
                <a:solidFill>
                  <a:srgbClr val="00B0F0"/>
                </a:solidFill>
              </a:ln>
              <a:effectLst/>
            </c:spPr>
          </c:marker>
          <c:cat>
            <c:numRef>
              <c:f>'safety briefs'!$A$4:$A$91</c:f>
              <c:numCache>
                <c:formatCode>m/d/yyyy</c:formatCode>
                <c:ptCount val="88"/>
              </c:numCache>
            </c:numRef>
          </c:cat>
          <c:val>
            <c:numRef>
              <c:f>'safety briefs'!$H$4:$H$91</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07-4C8B-4234-BCED-FC5DD03E9AF3}"/>
            </c:ext>
          </c:extLst>
        </c:ser>
        <c:dLbls>
          <c:showLegendKey val="0"/>
          <c:showVal val="0"/>
          <c:showCatName val="0"/>
          <c:showSerName val="0"/>
          <c:showPercent val="0"/>
          <c:showBubbleSize val="0"/>
        </c:dLbls>
        <c:marker val="1"/>
        <c:smooth val="0"/>
        <c:axId val="483992152"/>
        <c:axId val="483987560"/>
      </c:lineChart>
      <c:catAx>
        <c:axId val="48399215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987560"/>
        <c:crosses val="autoZero"/>
        <c:auto val="1"/>
        <c:lblAlgn val="ctr"/>
        <c:lblOffset val="100"/>
        <c:noMultiLvlLbl val="1"/>
      </c:catAx>
      <c:valAx>
        <c:axId val="483987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992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'safe comms at transition'!$B$2</c:f>
          <c:strCache>
            <c:ptCount val="1"/>
            <c:pt idx="0">
              <c:v>Percentage of records completed reliably at transition</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'safe comms at transition'!$J$3</c:f>
              <c:strCache>
                <c:ptCount val="1"/>
                <c:pt idx="0">
                  <c:v>Percentage (%)</c:v>
                </c:pt>
              </c:strCache>
            </c:strRef>
          </c:tx>
          <c:spPr>
            <a:ln w="2857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47-4EA3-8EA7-19C46E4D441B}"/>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47-4EA3-8EA7-19C46E4D441B}"/>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47-4EA3-8EA7-19C46E4D441B}"/>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47-4EA3-8EA7-19C46E4D441B}"/>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47-4EA3-8EA7-19C46E4D441B}"/>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47-4EA3-8EA7-19C46E4D441B}"/>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47-4EA3-8EA7-19C46E4D441B}"/>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47-4EA3-8EA7-19C46E4D441B}"/>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47-4EA3-8EA7-19C46E4D441B}"/>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47-4EA3-8EA7-19C46E4D441B}"/>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47-4EA3-8EA7-19C46E4D441B}"/>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47-4EA3-8EA7-19C46E4D441B}"/>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C47-4EA3-8EA7-19C46E4D441B}"/>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47-4EA3-8EA7-19C46E4D441B}"/>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C47-4EA3-8EA7-19C46E4D441B}"/>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47-4EA3-8EA7-19C46E4D441B}"/>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C47-4EA3-8EA7-19C46E4D441B}"/>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C47-4EA3-8EA7-19C46E4D441B}"/>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C47-4EA3-8EA7-19C46E4D441B}"/>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C47-4EA3-8EA7-19C46E4D441B}"/>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C47-4EA3-8EA7-19C46E4D441B}"/>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C47-4EA3-8EA7-19C46E4D441B}"/>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C47-4EA3-8EA7-19C46E4D441B}"/>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C47-4EA3-8EA7-19C46E4D441B}"/>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C47-4EA3-8EA7-19C46E4D441B}"/>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C47-4EA3-8EA7-19C46E4D441B}"/>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C47-4EA3-8EA7-19C46E4D441B}"/>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C47-4EA3-8EA7-19C46E4D441B}"/>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C47-4EA3-8EA7-19C46E4D441B}"/>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C47-4EA3-8EA7-19C46E4D441B}"/>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C47-4EA3-8EA7-19C46E4D441B}"/>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C47-4EA3-8EA7-19C46E4D441B}"/>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C47-4EA3-8EA7-19C46E4D441B}"/>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C47-4EA3-8EA7-19C46E4D441B}"/>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C47-4EA3-8EA7-19C46E4D441B}"/>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C47-4EA3-8EA7-19C46E4D441B}"/>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C47-4EA3-8EA7-19C46E4D441B}"/>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C47-4EA3-8EA7-19C46E4D441B}"/>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C47-4EA3-8EA7-19C46E4D441B}"/>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C47-4EA3-8EA7-19C46E4D441B}"/>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C47-4EA3-8EA7-19C46E4D441B}"/>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C47-4EA3-8EA7-19C46E4D441B}"/>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C47-4EA3-8EA7-19C46E4D441B}"/>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C47-4EA3-8EA7-19C46E4D441B}"/>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C47-4EA3-8EA7-19C46E4D441B}"/>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1C47-4EA3-8EA7-19C46E4D441B}"/>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1C47-4EA3-8EA7-19C46E4D441B}"/>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1C47-4EA3-8EA7-19C46E4D441B}"/>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1C47-4EA3-8EA7-19C46E4D441B}"/>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1C47-4EA3-8EA7-19C46E4D441B}"/>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1C47-4EA3-8EA7-19C46E4D441B}"/>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1C47-4EA3-8EA7-19C46E4D441B}"/>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1C47-4EA3-8EA7-19C46E4D441B}"/>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1C47-4EA3-8EA7-19C46E4D441B}"/>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1C47-4EA3-8EA7-19C46E4D441B}"/>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1C47-4EA3-8EA7-19C46E4D441B}"/>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1C47-4EA3-8EA7-19C46E4D441B}"/>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1C47-4EA3-8EA7-19C46E4D441B}"/>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1C47-4EA3-8EA7-19C46E4D441B}"/>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1C47-4EA3-8EA7-19C46E4D441B}"/>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1C47-4EA3-8EA7-19C46E4D441B}"/>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1C47-4EA3-8EA7-19C46E4D441B}"/>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1C47-4EA3-8EA7-19C46E4D441B}"/>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1C47-4EA3-8EA7-19C46E4D441B}"/>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1C47-4EA3-8EA7-19C46E4D441B}"/>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1C47-4EA3-8EA7-19C46E4D441B}"/>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1C47-4EA3-8EA7-19C46E4D441B}"/>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1C47-4EA3-8EA7-19C46E4D441B}"/>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1C47-4EA3-8EA7-19C46E4D441B}"/>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1C47-4EA3-8EA7-19C46E4D441B}"/>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1C47-4EA3-8EA7-19C46E4D441B}"/>
                </c:ext>
              </c:extLst>
            </c:dLbl>
            <c:dLbl>
              <c:idx val="7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1C47-4EA3-8EA7-19C46E4D441B}"/>
                </c:ext>
              </c:extLst>
            </c:dLbl>
            <c:dLbl>
              <c:idx val="7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1C47-4EA3-8EA7-19C46E4D441B}"/>
                </c:ext>
              </c:extLst>
            </c:dLbl>
            <c:dLbl>
              <c:idx val="7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1C47-4EA3-8EA7-19C46E4D441B}"/>
                </c:ext>
              </c:extLst>
            </c:dLbl>
            <c:dLbl>
              <c:idx val="7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1C47-4EA3-8EA7-19C46E4D441B}"/>
                </c:ext>
              </c:extLst>
            </c:dLbl>
            <c:dLbl>
              <c:idx val="7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1C47-4EA3-8EA7-19C46E4D441B}"/>
                </c:ext>
              </c:extLst>
            </c:dLbl>
            <c:dLbl>
              <c:idx val="7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1C47-4EA3-8EA7-19C46E4D441B}"/>
                </c:ext>
              </c:extLst>
            </c:dLbl>
            <c:dLbl>
              <c:idx val="7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1C47-4EA3-8EA7-19C46E4D441B}"/>
                </c:ext>
              </c:extLst>
            </c:dLbl>
            <c:dLbl>
              <c:idx val="7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1C47-4EA3-8EA7-19C46E4D441B}"/>
                </c:ext>
              </c:extLst>
            </c:dLbl>
            <c:dLbl>
              <c:idx val="7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1C47-4EA3-8EA7-19C46E4D441B}"/>
                </c:ext>
              </c:extLst>
            </c:dLbl>
            <c:dLbl>
              <c:idx val="8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1C47-4EA3-8EA7-19C46E4D441B}"/>
                </c:ext>
              </c:extLst>
            </c:dLbl>
            <c:dLbl>
              <c:idx val="8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1C47-4EA3-8EA7-19C46E4D441B}"/>
                </c:ext>
              </c:extLst>
            </c:dLbl>
            <c:dLbl>
              <c:idx val="8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1C47-4EA3-8EA7-19C46E4D441B}"/>
                </c:ext>
              </c:extLst>
            </c:dLbl>
            <c:dLbl>
              <c:idx val="8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1C47-4EA3-8EA7-19C46E4D441B}"/>
                </c:ext>
              </c:extLst>
            </c:dLbl>
            <c:dLbl>
              <c:idx val="8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1C47-4EA3-8EA7-19C46E4D441B}"/>
                </c:ext>
              </c:extLst>
            </c:dLbl>
            <c:dLbl>
              <c:idx val="8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1C47-4EA3-8EA7-19C46E4D441B}"/>
                </c:ext>
              </c:extLst>
            </c:dLbl>
            <c:dLbl>
              <c:idx val="8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1C47-4EA3-8EA7-19C46E4D44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'safe comms at transition'!$G$4:$G$90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'safe comms at transition'!$J$4:$J$90</c:f>
              <c:numCache>
                <c:formatCode>0.0</c:formatCode>
                <c:ptCount val="8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val>
          <c:smooth val="0"/>
          <c:extLst>
            <c:ext xmlns:c16="http://schemas.microsoft.com/office/drawing/2014/chart" uri="{C3380CC4-5D6E-409C-BE32-E72D297353CC}">
              <c16:uniqueId val="{00000057-1C47-4EA3-8EA7-19C46E4D441B}"/>
            </c:ext>
          </c:extLst>
        </c:ser>
        <c:ser>
          <c:idx val="3"/>
          <c:order val="1"/>
          <c:tx>
            <c:strRef>
              <c:f>'safe comms at transition'!$K$3</c:f>
              <c:strCache>
                <c:ptCount val="1"/>
                <c:pt idx="0">
                  <c:v>Baseline Median</c:v>
                </c:pt>
              </c:strCache>
            </c:strRef>
          </c:tx>
          <c:spPr>
            <a:ln w="25400" cap="rnd">
              <a:solidFill>
                <a:schemeClr val="accent2"/>
              </a:solidFill>
              <a:round/>
            </a:ln>
            <a:effectLst/>
          </c:spPr>
          <c:marker>
            <c:symbol val="none"/>
          </c:marker>
          <c:cat>
            <c:numRef>
              <c:f>'safe comms at transition'!$G$4:$G$90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'safe comms at transition'!$K$4:$K$90</c:f>
              <c:numCache>
                <c:formatCode>0.0</c:formatCode>
                <c:ptCount val="87"/>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58-1C47-4EA3-8EA7-19C46E4D441B}"/>
            </c:ext>
          </c:extLst>
        </c:ser>
        <c:ser>
          <c:idx val="4"/>
          <c:order val="2"/>
          <c:tx>
            <c:strRef>
              <c:f>'safe comms at transition'!$L$3</c:f>
              <c:strCache>
                <c:ptCount val="1"/>
                <c:pt idx="0">
                  <c:v>Extended Median</c:v>
                </c:pt>
              </c:strCache>
            </c:strRef>
          </c:tx>
          <c:spPr>
            <a:ln w="25400" cap="rnd">
              <a:solidFill>
                <a:schemeClr val="accent2"/>
              </a:solidFill>
              <a:prstDash val="sysDash"/>
              <a:round/>
            </a:ln>
            <a:effectLst/>
          </c:spPr>
          <c:marker>
            <c:symbol val="none"/>
          </c:marker>
          <c:cat>
            <c:numRef>
              <c:f>'safe comms at transition'!$G$4:$G$90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'safe comms at transition'!$L$4:$L$90</c:f>
              <c:numCache>
                <c:formatCode>General</c:formatCode>
                <c:ptCount val="87"/>
                <c:pt idx="5" formatCode="0.0">
                  <c:v>#N/A</c:v>
                </c:pt>
                <c:pt idx="6" formatCode="0.0">
                  <c:v>#N/A</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numCache>
            </c:numRef>
          </c:val>
          <c:smooth val="0"/>
          <c:extLst>
            <c:ext xmlns:c16="http://schemas.microsoft.com/office/drawing/2014/chart" uri="{C3380CC4-5D6E-409C-BE32-E72D297353CC}">
              <c16:uniqueId val="{00000059-1C47-4EA3-8EA7-19C46E4D441B}"/>
            </c:ext>
          </c:extLst>
        </c:ser>
        <c:ser>
          <c:idx val="5"/>
          <c:order val="3"/>
          <c:tx>
            <c:strRef>
              <c:f>'safe comms at transition'!$M$3</c:f>
              <c:strCache>
                <c:ptCount val="1"/>
                <c:pt idx="0">
                  <c:v>New Median</c:v>
                </c:pt>
              </c:strCache>
            </c:strRef>
          </c:tx>
          <c:spPr>
            <a:ln w="25400" cap="rnd">
              <a:solidFill>
                <a:schemeClr val="accent2"/>
              </a:solidFill>
              <a:round/>
            </a:ln>
            <a:effectLst/>
          </c:spPr>
          <c:marker>
            <c:symbol val="none"/>
          </c:marker>
          <c:cat>
            <c:numRef>
              <c:f>'safe comms at transition'!$G$4:$G$90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'safe comms at transition'!$M$4:$M$90</c:f>
              <c:numCache>
                <c:formatCode>General</c:formatCode>
                <c:ptCount val="87"/>
              </c:numCache>
            </c:numRef>
          </c:val>
          <c:smooth val="0"/>
          <c:extLst>
            <c:ext xmlns:c16="http://schemas.microsoft.com/office/drawing/2014/chart" uri="{C3380CC4-5D6E-409C-BE32-E72D297353CC}">
              <c16:uniqueId val="{0000005A-1C47-4EA3-8EA7-19C46E4D441B}"/>
            </c:ext>
          </c:extLst>
        </c:ser>
        <c:ser>
          <c:idx val="6"/>
          <c:order val="4"/>
          <c:tx>
            <c:v>Shift</c:v>
          </c:tx>
          <c:spPr>
            <a:ln w="28575" cap="rnd">
              <a:noFill/>
              <a:round/>
            </a:ln>
            <a:effectLst/>
          </c:spPr>
          <c:marker>
            <c:symbol val="circle"/>
            <c:size val="6"/>
            <c:spPr>
              <a:solidFill>
                <a:srgbClr val="FFC000"/>
              </a:solidFill>
              <a:ln w="9525">
                <a:noFill/>
              </a:ln>
              <a:effectLst/>
            </c:spPr>
          </c:marker>
          <c:cat>
            <c:numRef>
              <c:f>'safe comms at transition'!$G$4:$G$90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'safe comms at transition'!$N$4:$N$90</c:f>
              <c:numCache>
                <c:formatCode>0.00</c:formatCode>
                <c:ptCount val="8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val>
          <c:smooth val="0"/>
          <c:extLst>
            <c:ext xmlns:c16="http://schemas.microsoft.com/office/drawing/2014/chart" uri="{C3380CC4-5D6E-409C-BE32-E72D297353CC}">
              <c16:uniqueId val="{0000005B-1C47-4EA3-8EA7-19C46E4D441B}"/>
            </c:ext>
          </c:extLst>
        </c:ser>
        <c:ser>
          <c:idx val="7"/>
          <c:order val="5"/>
          <c:tx>
            <c:v>Trend</c:v>
          </c:tx>
          <c:spPr>
            <a:ln w="28575" cap="rnd">
              <a:noFill/>
              <a:round/>
            </a:ln>
            <a:effectLst/>
          </c:spPr>
          <c:marker>
            <c:symbol val="circle"/>
            <c:size val="7"/>
            <c:spPr>
              <a:noFill/>
              <a:ln w="19050">
                <a:solidFill>
                  <a:srgbClr val="00B0F0"/>
                </a:solidFill>
              </a:ln>
              <a:effectLst/>
            </c:spPr>
          </c:marker>
          <c:cat>
            <c:numRef>
              <c:f>'safe comms at transition'!$G$4:$G$90</c:f>
              <c:numCache>
                <c:formatCode>mmm\-yy</c:formatCode>
                <c:ptCount val="87"/>
                <c:pt idx="0">
                  <c:v>44228</c:v>
                </c:pt>
                <c:pt idx="1">
                  <c:v>44256</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cat>
          <c:val>
            <c:numRef>
              <c:f>'safe comms at transition'!$O$4:$O$90</c:f>
              <c:numCache>
                <c:formatCode>0.00</c:formatCode>
                <c:ptCount val="8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numCache>
            </c:numRef>
          </c:val>
          <c:smooth val="0"/>
          <c:extLst>
            <c:ext xmlns:c16="http://schemas.microsoft.com/office/drawing/2014/chart" uri="{C3380CC4-5D6E-409C-BE32-E72D297353CC}">
              <c16:uniqueId val="{0000005C-1C47-4EA3-8EA7-19C46E4D441B}"/>
            </c:ext>
          </c:extLst>
        </c:ser>
        <c:dLbls>
          <c:showLegendKey val="0"/>
          <c:showVal val="0"/>
          <c:showCatName val="0"/>
          <c:showSerName val="0"/>
          <c:showPercent val="0"/>
          <c:showBubbleSize val="0"/>
        </c:dLbls>
        <c:marker val="1"/>
        <c:smooth val="0"/>
        <c:axId val="572887096"/>
        <c:axId val="572884472"/>
      </c:lineChart>
      <c:dateAx>
        <c:axId val="5728870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884472"/>
        <c:crosses val="autoZero"/>
        <c:auto val="1"/>
        <c:lblOffset val="100"/>
        <c:baseTimeUnit val="months"/>
      </c:dateAx>
      <c:valAx>
        <c:axId val="572884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a:t>
                </a:r>
                <a:r>
                  <a:rPr lang="en-GB" baseline="0"/>
                  <a:t> (%)</a:t>
                </a:r>
              </a:p>
              <a:p>
                <a:pPr>
                  <a:defRPr/>
                </a:pP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887096"/>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'safe staffing'!$B$2</c:f>
          <c:strCache>
            <c:ptCount val="1"/>
            <c:pt idx="0">
              <c:v>The percentage of WTE used for supplementary staffing </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'safe staffing'!$D$3</c:f>
              <c:strCache>
                <c:ptCount val="1"/>
                <c:pt idx="0">
                  <c:v>Percentage (%)</c:v>
                </c:pt>
              </c:strCache>
            </c:strRef>
          </c:tx>
          <c:spPr>
            <a:ln w="2857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tx>
                <c:rich>
                  <a:bodyPr/>
                  <a:lstStyle/>
                  <a:p>
                    <a:fld id="{438484C0-F11D-422A-82B0-90DCC658119D}"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B8C-45E5-91CC-62AD0579F115}"/>
                </c:ext>
              </c:extLst>
            </c:dLbl>
            <c:dLbl>
              <c:idx val="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B8C-45E5-91CC-62AD0579F115}"/>
                </c:ext>
              </c:extLst>
            </c:dLbl>
            <c:dLbl>
              <c:idx val="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B8C-45E5-91CC-62AD0579F115}"/>
                </c:ext>
              </c:extLst>
            </c:dLbl>
            <c:dLbl>
              <c:idx val="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B8C-45E5-91CC-62AD0579F115}"/>
                </c:ext>
              </c:extLst>
            </c:dLbl>
            <c:dLbl>
              <c:idx val="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B8C-45E5-91CC-62AD0579F115}"/>
                </c:ext>
              </c:extLst>
            </c:dLbl>
            <c:dLbl>
              <c:idx val="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B8C-45E5-91CC-62AD0579F115}"/>
                </c:ext>
              </c:extLst>
            </c:dLbl>
            <c:dLbl>
              <c:idx val="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B8C-45E5-91CC-62AD0579F115}"/>
                </c:ext>
              </c:extLst>
            </c:dLbl>
            <c:dLbl>
              <c:idx val="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B8C-45E5-91CC-62AD0579F115}"/>
                </c:ext>
              </c:extLst>
            </c:dLbl>
            <c:dLbl>
              <c:idx val="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B8C-45E5-91CC-62AD0579F115}"/>
                </c:ext>
              </c:extLst>
            </c:dLbl>
            <c:dLbl>
              <c:idx val="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B8C-45E5-91CC-62AD0579F115}"/>
                </c:ext>
              </c:extLst>
            </c:dLbl>
            <c:dLbl>
              <c:idx val="1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B8C-45E5-91CC-62AD0579F115}"/>
                </c:ext>
              </c:extLst>
            </c:dLbl>
            <c:dLbl>
              <c:idx val="1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B8C-45E5-91CC-62AD0579F115}"/>
                </c:ext>
              </c:extLst>
            </c:dLbl>
            <c:dLbl>
              <c:idx val="1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B8C-45E5-91CC-62AD0579F115}"/>
                </c:ext>
              </c:extLst>
            </c:dLbl>
            <c:dLbl>
              <c:idx val="1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B8C-45E5-91CC-62AD0579F115}"/>
                </c:ext>
              </c:extLst>
            </c:dLbl>
            <c:dLbl>
              <c:idx val="1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B8C-45E5-91CC-62AD0579F115}"/>
                </c:ext>
              </c:extLst>
            </c:dLbl>
            <c:dLbl>
              <c:idx val="1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B8C-45E5-91CC-62AD0579F115}"/>
                </c:ext>
              </c:extLst>
            </c:dLbl>
            <c:dLbl>
              <c:idx val="1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B8C-45E5-91CC-62AD0579F115}"/>
                </c:ext>
              </c:extLst>
            </c:dLbl>
            <c:dLbl>
              <c:idx val="1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B8C-45E5-91CC-62AD0579F115}"/>
                </c:ext>
              </c:extLst>
            </c:dLbl>
            <c:dLbl>
              <c:idx val="1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B8C-45E5-91CC-62AD0579F115}"/>
                </c:ext>
              </c:extLst>
            </c:dLbl>
            <c:dLbl>
              <c:idx val="1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B8C-45E5-91CC-62AD0579F115}"/>
                </c:ext>
              </c:extLst>
            </c:dLbl>
            <c:dLbl>
              <c:idx val="2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B8C-45E5-91CC-62AD0579F115}"/>
                </c:ext>
              </c:extLst>
            </c:dLbl>
            <c:dLbl>
              <c:idx val="2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B8C-45E5-91CC-62AD0579F115}"/>
                </c:ext>
              </c:extLst>
            </c:dLbl>
            <c:dLbl>
              <c:idx val="2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B8C-45E5-91CC-62AD0579F115}"/>
                </c:ext>
              </c:extLst>
            </c:dLbl>
            <c:dLbl>
              <c:idx val="2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B8C-45E5-91CC-62AD0579F115}"/>
                </c:ext>
              </c:extLst>
            </c:dLbl>
            <c:dLbl>
              <c:idx val="2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B8C-45E5-91CC-62AD0579F115}"/>
                </c:ext>
              </c:extLst>
            </c:dLbl>
            <c:dLbl>
              <c:idx val="2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B8C-45E5-91CC-62AD0579F115}"/>
                </c:ext>
              </c:extLst>
            </c:dLbl>
            <c:dLbl>
              <c:idx val="2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B8C-45E5-91CC-62AD0579F115}"/>
                </c:ext>
              </c:extLst>
            </c:dLbl>
            <c:dLbl>
              <c:idx val="2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B8C-45E5-91CC-62AD0579F115}"/>
                </c:ext>
              </c:extLst>
            </c:dLbl>
            <c:dLbl>
              <c:idx val="2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B8C-45E5-91CC-62AD0579F115}"/>
                </c:ext>
              </c:extLst>
            </c:dLbl>
            <c:dLbl>
              <c:idx val="2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B8C-45E5-91CC-62AD0579F115}"/>
                </c:ext>
              </c:extLst>
            </c:dLbl>
            <c:dLbl>
              <c:idx val="3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B8C-45E5-91CC-62AD0579F115}"/>
                </c:ext>
              </c:extLst>
            </c:dLbl>
            <c:dLbl>
              <c:idx val="3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FB8C-45E5-91CC-62AD0579F115}"/>
                </c:ext>
              </c:extLst>
            </c:dLbl>
            <c:dLbl>
              <c:idx val="3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FB8C-45E5-91CC-62AD0579F115}"/>
                </c:ext>
              </c:extLst>
            </c:dLbl>
            <c:dLbl>
              <c:idx val="3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FB8C-45E5-91CC-62AD0579F115}"/>
                </c:ext>
              </c:extLst>
            </c:dLbl>
            <c:dLbl>
              <c:idx val="3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FB8C-45E5-91CC-62AD0579F115}"/>
                </c:ext>
              </c:extLst>
            </c:dLbl>
            <c:dLbl>
              <c:idx val="3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FB8C-45E5-91CC-62AD0579F115}"/>
                </c:ext>
              </c:extLst>
            </c:dLbl>
            <c:dLbl>
              <c:idx val="3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FB8C-45E5-91CC-62AD0579F115}"/>
                </c:ext>
              </c:extLst>
            </c:dLbl>
            <c:dLbl>
              <c:idx val="3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FB8C-45E5-91CC-62AD0579F115}"/>
                </c:ext>
              </c:extLst>
            </c:dLbl>
            <c:dLbl>
              <c:idx val="3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FB8C-45E5-91CC-62AD0579F115}"/>
                </c:ext>
              </c:extLst>
            </c:dLbl>
            <c:dLbl>
              <c:idx val="3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FB8C-45E5-91CC-62AD0579F115}"/>
                </c:ext>
              </c:extLst>
            </c:dLbl>
            <c:dLbl>
              <c:idx val="4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FB8C-45E5-91CC-62AD0579F115}"/>
                </c:ext>
              </c:extLst>
            </c:dLbl>
            <c:dLbl>
              <c:idx val="4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FB8C-45E5-91CC-62AD0579F115}"/>
                </c:ext>
              </c:extLst>
            </c:dLbl>
            <c:dLbl>
              <c:idx val="4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FB8C-45E5-91CC-62AD0579F115}"/>
                </c:ext>
              </c:extLst>
            </c:dLbl>
            <c:dLbl>
              <c:idx val="4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FB8C-45E5-91CC-62AD0579F115}"/>
                </c:ext>
              </c:extLst>
            </c:dLbl>
            <c:dLbl>
              <c:idx val="4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FB8C-45E5-91CC-62AD0579F115}"/>
                </c:ext>
              </c:extLst>
            </c:dLbl>
            <c:dLbl>
              <c:idx val="4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FB8C-45E5-91CC-62AD0579F115}"/>
                </c:ext>
              </c:extLst>
            </c:dLbl>
            <c:dLbl>
              <c:idx val="4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FB8C-45E5-91CC-62AD0579F115}"/>
                </c:ext>
              </c:extLst>
            </c:dLbl>
            <c:dLbl>
              <c:idx val="4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FB8C-45E5-91CC-62AD0579F115}"/>
                </c:ext>
              </c:extLst>
            </c:dLbl>
            <c:dLbl>
              <c:idx val="4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FB8C-45E5-91CC-62AD0579F115}"/>
                </c:ext>
              </c:extLst>
            </c:dLbl>
            <c:dLbl>
              <c:idx val="4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FB8C-45E5-91CC-62AD0579F115}"/>
                </c:ext>
              </c:extLst>
            </c:dLbl>
            <c:dLbl>
              <c:idx val="5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FB8C-45E5-91CC-62AD0579F115}"/>
                </c:ext>
              </c:extLst>
            </c:dLbl>
            <c:dLbl>
              <c:idx val="5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FB8C-45E5-91CC-62AD0579F115}"/>
                </c:ext>
              </c:extLst>
            </c:dLbl>
            <c:dLbl>
              <c:idx val="5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FB8C-45E5-91CC-62AD0579F115}"/>
                </c:ext>
              </c:extLst>
            </c:dLbl>
            <c:dLbl>
              <c:idx val="5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FB8C-45E5-91CC-62AD0579F115}"/>
                </c:ext>
              </c:extLst>
            </c:dLbl>
            <c:dLbl>
              <c:idx val="5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FB8C-45E5-91CC-62AD0579F115}"/>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FB8C-45E5-91CC-62AD0579F115}"/>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FB8C-45E5-91CC-62AD0579F115}"/>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FB8C-45E5-91CC-62AD0579F115}"/>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FB8C-45E5-91CC-62AD0579F115}"/>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FB8C-45E5-91CC-62AD0579F115}"/>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FB8C-45E5-91CC-62AD0579F115}"/>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FB8C-45E5-91CC-62AD0579F115}"/>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FB8C-45E5-91CC-62AD0579F115}"/>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FB8C-45E5-91CC-62AD0579F115}"/>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FB8C-45E5-91CC-62AD0579F115}"/>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FB8C-45E5-91CC-62AD0579F115}"/>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FB8C-45E5-91CC-62AD0579F115}"/>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FB8C-45E5-91CC-62AD0579F115}"/>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FB8C-45E5-91CC-62AD0579F115}"/>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FB8C-45E5-91CC-62AD0579F115}"/>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FB8C-45E5-91CC-62AD0579F115}"/>
                </c:ext>
              </c:extLst>
            </c:dLbl>
            <c:dLbl>
              <c:idx val="7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FB8C-45E5-91CC-62AD0579F115}"/>
                </c:ext>
              </c:extLst>
            </c:dLbl>
            <c:dLbl>
              <c:idx val="7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FB8C-45E5-91CC-62AD0579F115}"/>
                </c:ext>
              </c:extLst>
            </c:dLbl>
            <c:dLbl>
              <c:idx val="7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FB8C-45E5-91CC-62AD0579F115}"/>
                </c:ext>
              </c:extLst>
            </c:dLbl>
            <c:dLbl>
              <c:idx val="7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FB8C-45E5-91CC-62AD0579F115}"/>
                </c:ext>
              </c:extLst>
            </c:dLbl>
            <c:dLbl>
              <c:idx val="7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FB8C-45E5-91CC-62AD0579F115}"/>
                </c:ext>
              </c:extLst>
            </c:dLbl>
            <c:dLbl>
              <c:idx val="7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FB8C-45E5-91CC-62AD0579F115}"/>
                </c:ext>
              </c:extLst>
            </c:dLbl>
            <c:dLbl>
              <c:idx val="7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FB8C-45E5-91CC-62AD0579F115}"/>
                </c:ext>
              </c:extLst>
            </c:dLbl>
            <c:dLbl>
              <c:idx val="7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FB8C-45E5-91CC-62AD0579F115}"/>
                </c:ext>
              </c:extLst>
            </c:dLbl>
            <c:dLbl>
              <c:idx val="7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FB8C-45E5-91CC-62AD0579F115}"/>
                </c:ext>
              </c:extLst>
            </c:dLbl>
            <c:dLbl>
              <c:idx val="8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FB8C-45E5-91CC-62AD0579F115}"/>
                </c:ext>
              </c:extLst>
            </c:dLbl>
            <c:dLbl>
              <c:idx val="8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FB8C-45E5-91CC-62AD0579F115}"/>
                </c:ext>
              </c:extLst>
            </c:dLbl>
            <c:dLbl>
              <c:idx val="8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FB8C-45E5-91CC-62AD0579F115}"/>
                </c:ext>
              </c:extLst>
            </c:dLbl>
            <c:dLbl>
              <c:idx val="8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FB8C-45E5-91CC-62AD0579F115}"/>
                </c:ext>
              </c:extLst>
            </c:dLbl>
            <c:dLbl>
              <c:idx val="8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FB8C-45E5-91CC-62AD0579F115}"/>
                </c:ext>
              </c:extLst>
            </c:dLbl>
            <c:dLbl>
              <c:idx val="8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FB8C-45E5-91CC-62AD0579F115}"/>
                </c:ext>
              </c:extLst>
            </c:dLbl>
            <c:dLbl>
              <c:idx val="8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FB8C-45E5-91CC-62AD0579F115}"/>
                </c:ext>
              </c:extLst>
            </c:dLbl>
            <c:dLbl>
              <c:idx val="8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FB8C-45E5-91CC-62AD0579F115}"/>
                </c:ext>
              </c:extLst>
            </c:dLbl>
            <c:dLbl>
              <c:idx val="8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FB8C-45E5-91CC-62AD0579F115}"/>
                </c:ext>
              </c:extLst>
            </c:dLbl>
            <c:dLbl>
              <c:idx val="8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FB8C-45E5-91CC-62AD0579F115}"/>
                </c:ext>
              </c:extLst>
            </c:dLbl>
            <c:dLbl>
              <c:idx val="9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FB8C-45E5-91CC-62AD0579F115}"/>
                </c:ext>
              </c:extLst>
            </c:dLbl>
            <c:dLbl>
              <c:idx val="9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4-FB8C-45E5-91CC-62AD0579F115}"/>
                </c:ext>
              </c:extLst>
            </c:dLbl>
            <c:dLbl>
              <c:idx val="9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FB8C-45E5-91CC-62AD0579F115}"/>
                </c:ext>
              </c:extLst>
            </c:dLbl>
            <c:dLbl>
              <c:idx val="9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6-FB8C-45E5-91CC-62AD0579F115}"/>
                </c:ext>
              </c:extLst>
            </c:dLbl>
            <c:dLbl>
              <c:idx val="9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7-FB8C-45E5-91CC-62AD0579F115}"/>
                </c:ext>
              </c:extLst>
            </c:dLbl>
            <c:dLbl>
              <c:idx val="9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FB8C-45E5-91CC-62AD0579F115}"/>
                </c:ext>
              </c:extLst>
            </c:dLbl>
            <c:dLbl>
              <c:idx val="9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9-FB8C-45E5-91CC-62AD0579F115}"/>
                </c:ext>
              </c:extLst>
            </c:dLbl>
            <c:dLbl>
              <c:idx val="9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FB8C-45E5-91CC-62AD0579F115}"/>
                </c:ext>
              </c:extLst>
            </c:dLbl>
            <c:dLbl>
              <c:idx val="9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B-FB8C-45E5-91CC-62AD0579F115}"/>
                </c:ext>
              </c:extLst>
            </c:dLbl>
            <c:dLbl>
              <c:idx val="9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FB8C-45E5-91CC-62AD0579F1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'safe staffing'!$A$4:$A$103</c:f>
              <c:numCache>
                <c:formatCode>mmm\ yy</c:formatCode>
                <c:ptCount val="100"/>
              </c:numCache>
            </c:numRef>
          </c:cat>
          <c:val>
            <c:numRef>
              <c:f>'safe staffing'!$D$4:$D$103</c:f>
              <c:numCache>
                <c:formatCode>0.0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val>
          <c:smooth val="0"/>
          <c:extLst>
            <c:ext xmlns:c15="http://schemas.microsoft.com/office/drawing/2012/chart" uri="{02D57815-91ED-43cb-92C2-25804820EDAC}">
              <c15:datalabelsRange>
                <c15:f>'safe staffing'!$J$4:$J$103</c15:f>
                <c15:dlblRangeCache>
                  <c:ptCount val="100"/>
                </c15:dlblRangeCache>
              </c15:datalabelsRange>
            </c:ext>
            <c:ext xmlns:c16="http://schemas.microsoft.com/office/drawing/2014/chart" uri="{C3380CC4-5D6E-409C-BE32-E72D297353CC}">
              <c16:uniqueId val="{00000003-FB8C-45E5-91CC-62AD0579F115}"/>
            </c:ext>
          </c:extLst>
        </c:ser>
        <c:ser>
          <c:idx val="1"/>
          <c:order val="1"/>
          <c:tx>
            <c:strRef>
              <c:f>'safe staffing'!$E$3</c:f>
              <c:strCache>
                <c:ptCount val="1"/>
                <c:pt idx="0">
                  <c:v>Baseline Median</c:v>
                </c:pt>
              </c:strCache>
            </c:strRef>
          </c:tx>
          <c:spPr>
            <a:ln w="25400" cap="rnd">
              <a:solidFill>
                <a:schemeClr val="accent2"/>
              </a:solidFill>
              <a:round/>
            </a:ln>
            <a:effectLst/>
          </c:spPr>
          <c:marker>
            <c:symbol val="none"/>
          </c:marker>
          <c:cat>
            <c:numRef>
              <c:f>'safe staffing'!$A$4:$A$103</c:f>
              <c:numCache>
                <c:formatCode>mmm\ yy</c:formatCode>
                <c:ptCount val="100"/>
              </c:numCache>
            </c:numRef>
          </c:cat>
          <c:val>
            <c:numRef>
              <c:f>'safe staffing'!$E$4:$E$103</c:f>
              <c:numCache>
                <c:formatCode>0.0</c:formatCode>
                <c:ptCount val="100"/>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4-FB8C-45E5-91CC-62AD0579F115}"/>
            </c:ext>
          </c:extLst>
        </c:ser>
        <c:ser>
          <c:idx val="2"/>
          <c:order val="2"/>
          <c:tx>
            <c:strRef>
              <c:f>'safe staffing'!$F$3</c:f>
              <c:strCache>
                <c:ptCount val="1"/>
                <c:pt idx="0">
                  <c:v>Extended Median</c:v>
                </c:pt>
              </c:strCache>
            </c:strRef>
          </c:tx>
          <c:spPr>
            <a:ln w="25400" cap="rnd">
              <a:solidFill>
                <a:schemeClr val="accent2"/>
              </a:solidFill>
              <a:prstDash val="sysDash"/>
              <a:round/>
            </a:ln>
            <a:effectLst/>
          </c:spPr>
          <c:marker>
            <c:symbol val="none"/>
          </c:marker>
          <c:cat>
            <c:numRef>
              <c:f>'safe staffing'!$A$4:$A$103</c:f>
              <c:numCache>
                <c:formatCode>mmm\ yy</c:formatCode>
                <c:ptCount val="100"/>
              </c:numCache>
            </c:numRef>
          </c:cat>
          <c:val>
            <c:numRef>
              <c:f>'safe staffing'!$F$4:$F$103</c:f>
              <c:numCache>
                <c:formatCode>General</c:formatCode>
                <c:ptCount val="100"/>
                <c:pt idx="5" formatCode="0.0">
                  <c:v>#N/A</c:v>
                </c:pt>
                <c:pt idx="6" formatCode="0.0">
                  <c:v>#N/A</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pt idx="87" formatCode="0.0">
                  <c:v>#N/A</c:v>
                </c:pt>
                <c:pt idx="88" formatCode="0.0">
                  <c:v>#N/A</c:v>
                </c:pt>
                <c:pt idx="89" formatCode="0.0">
                  <c:v>#N/A</c:v>
                </c:pt>
                <c:pt idx="90" formatCode="0.0">
                  <c:v>#N/A</c:v>
                </c:pt>
                <c:pt idx="91" formatCode="0.0">
                  <c:v>#N/A</c:v>
                </c:pt>
                <c:pt idx="92" formatCode="0.0">
                  <c:v>#N/A</c:v>
                </c:pt>
                <c:pt idx="93" formatCode="0.0">
                  <c:v>#N/A</c:v>
                </c:pt>
                <c:pt idx="94" formatCode="0.0">
                  <c:v>#N/A</c:v>
                </c:pt>
                <c:pt idx="95" formatCode="0.0">
                  <c:v>#N/A</c:v>
                </c:pt>
                <c:pt idx="96" formatCode="0.0">
                  <c:v>#N/A</c:v>
                </c:pt>
                <c:pt idx="97" formatCode="0.0">
                  <c:v>#N/A</c:v>
                </c:pt>
                <c:pt idx="98" formatCode="0.0">
                  <c:v>#N/A</c:v>
                </c:pt>
                <c:pt idx="99" formatCode="0.0">
                  <c:v>#N/A</c:v>
                </c:pt>
              </c:numCache>
            </c:numRef>
          </c:val>
          <c:smooth val="0"/>
          <c:extLst>
            <c:ext xmlns:c16="http://schemas.microsoft.com/office/drawing/2014/chart" uri="{C3380CC4-5D6E-409C-BE32-E72D297353CC}">
              <c16:uniqueId val="{00000005-FB8C-45E5-91CC-62AD0579F115}"/>
            </c:ext>
          </c:extLst>
        </c:ser>
        <c:ser>
          <c:idx val="3"/>
          <c:order val="3"/>
          <c:tx>
            <c:strRef>
              <c:f>'safe staffing'!$G$3</c:f>
              <c:strCache>
                <c:ptCount val="1"/>
                <c:pt idx="0">
                  <c:v>New Median</c:v>
                </c:pt>
              </c:strCache>
            </c:strRef>
          </c:tx>
          <c:spPr>
            <a:ln w="25400" cap="rnd">
              <a:solidFill>
                <a:schemeClr val="accent2"/>
              </a:solidFill>
              <a:round/>
            </a:ln>
            <a:effectLst/>
          </c:spPr>
          <c:marker>
            <c:symbol val="none"/>
          </c:marker>
          <c:cat>
            <c:numRef>
              <c:f>'safe staffing'!$A$4:$A$103</c:f>
              <c:numCache>
                <c:formatCode>mmm\ yy</c:formatCode>
                <c:ptCount val="100"/>
              </c:numCache>
            </c:numRef>
          </c:cat>
          <c:val>
            <c:numRef>
              <c:f>'safe staffing'!$G$4:$G$103</c:f>
              <c:numCache>
                <c:formatCode>General</c:formatCode>
                <c:ptCount val="100"/>
              </c:numCache>
            </c:numRef>
          </c:val>
          <c:smooth val="0"/>
          <c:extLst>
            <c:ext xmlns:c16="http://schemas.microsoft.com/office/drawing/2014/chart" uri="{C3380CC4-5D6E-409C-BE32-E72D297353CC}">
              <c16:uniqueId val="{00000006-FB8C-45E5-91CC-62AD0579F115}"/>
            </c:ext>
          </c:extLst>
        </c:ser>
        <c:ser>
          <c:idx val="4"/>
          <c:order val="4"/>
          <c:tx>
            <c:v>Shift</c:v>
          </c:tx>
          <c:spPr>
            <a:ln w="28575" cap="rnd">
              <a:noFill/>
              <a:round/>
            </a:ln>
            <a:effectLst/>
          </c:spPr>
          <c:marker>
            <c:symbol val="circle"/>
            <c:size val="6"/>
            <c:spPr>
              <a:solidFill>
                <a:srgbClr val="FFC000"/>
              </a:solidFill>
              <a:ln w="9525">
                <a:noFill/>
              </a:ln>
              <a:effectLst/>
            </c:spPr>
          </c:marker>
          <c:cat>
            <c:numRef>
              <c:f>'safe staffing'!$A$4:$A$103</c:f>
              <c:numCache>
                <c:formatCode>mmm\ yy</c:formatCode>
                <c:ptCount val="100"/>
              </c:numCache>
            </c:numRef>
          </c:cat>
          <c:val>
            <c:numRef>
              <c:f>'safe staffing'!$H$4:$H$103</c:f>
              <c:numCache>
                <c:formatCode>0.00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val>
          <c:smooth val="0"/>
          <c:extLst>
            <c:ext xmlns:c16="http://schemas.microsoft.com/office/drawing/2014/chart" uri="{C3380CC4-5D6E-409C-BE32-E72D297353CC}">
              <c16:uniqueId val="{00000007-FB8C-45E5-91CC-62AD0579F115}"/>
            </c:ext>
          </c:extLst>
        </c:ser>
        <c:ser>
          <c:idx val="5"/>
          <c:order val="5"/>
          <c:tx>
            <c:v>Trend</c:v>
          </c:tx>
          <c:spPr>
            <a:ln w="28575" cap="rnd">
              <a:noFill/>
              <a:round/>
            </a:ln>
            <a:effectLst/>
          </c:spPr>
          <c:marker>
            <c:symbol val="circle"/>
            <c:size val="7"/>
            <c:spPr>
              <a:noFill/>
              <a:ln w="19050">
                <a:solidFill>
                  <a:srgbClr val="00B0F0"/>
                </a:solidFill>
              </a:ln>
              <a:effectLst/>
            </c:spPr>
          </c:marker>
          <c:cat>
            <c:numRef>
              <c:f>'safe staffing'!$A$4:$A$103</c:f>
              <c:numCache>
                <c:formatCode>mmm\ yy</c:formatCode>
                <c:ptCount val="100"/>
              </c:numCache>
            </c:numRef>
          </c:cat>
          <c:val>
            <c:numRef>
              <c:f>'safe staffing'!$I$4:$I$103</c:f>
              <c:numCache>
                <c:formatCode>0.00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val>
          <c:smooth val="0"/>
          <c:extLst>
            <c:ext xmlns:c16="http://schemas.microsoft.com/office/drawing/2014/chart" uri="{C3380CC4-5D6E-409C-BE32-E72D297353CC}">
              <c16:uniqueId val="{00000008-FB8C-45E5-91CC-62AD0579F115}"/>
            </c:ext>
          </c:extLst>
        </c:ser>
        <c:dLbls>
          <c:showLegendKey val="0"/>
          <c:showVal val="0"/>
          <c:showCatName val="0"/>
          <c:showSerName val="0"/>
          <c:showPercent val="0"/>
          <c:showBubbleSize val="0"/>
        </c:dLbls>
        <c:marker val="1"/>
        <c:smooth val="0"/>
        <c:axId val="536243792"/>
        <c:axId val="536245760"/>
      </c:lineChart>
      <c:catAx>
        <c:axId val="536243792"/>
        <c:scaling>
          <c:orientation val="minMax"/>
        </c:scaling>
        <c:delete val="0"/>
        <c:axPos val="b"/>
        <c:numFmt formatCode="mmm\ 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245760"/>
        <c:crosses val="autoZero"/>
        <c:auto val="1"/>
        <c:lblAlgn val="ctr"/>
        <c:lblOffset val="100"/>
        <c:noMultiLvlLbl val="1"/>
      </c:catAx>
      <c:valAx>
        <c:axId val="53624576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243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'safe staffing (2)'!$B$2</c:f>
          <c:strCache>
            <c:ptCount val="1"/>
            <c:pt idx="0">
              <c:v>Percentage variance between funded establisment WTE and average contracted staff in post WTE over the course of the month </c:v>
            </c:pt>
          </c:strCache>
        </c:strRef>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0"/>
          <c:tx>
            <c:strRef>
              <c:f>'safe staffing (2)'!$E$3</c:f>
              <c:strCache>
                <c:ptCount val="1"/>
                <c:pt idx="0">
                  <c:v>Percentage variance (%)</c:v>
                </c:pt>
              </c:strCache>
            </c:strRef>
          </c:tx>
          <c:spPr>
            <a:ln w="2857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tx>
                <c:rich>
                  <a:bodyPr/>
                  <a:lstStyle/>
                  <a:p>
                    <a:fld id="{CBE55E71-ACE9-4E4F-817D-2F31AFA577F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CFB2-4CA8-8160-7D0755471979}"/>
                </c:ext>
              </c:extLst>
            </c:dLbl>
            <c:dLbl>
              <c:idx val="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FB2-4CA8-8160-7D0755471979}"/>
                </c:ext>
              </c:extLst>
            </c:dLbl>
            <c:dLbl>
              <c:idx val="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FB2-4CA8-8160-7D0755471979}"/>
                </c:ext>
              </c:extLst>
            </c:dLbl>
            <c:dLbl>
              <c:idx val="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FB2-4CA8-8160-7D0755471979}"/>
                </c:ext>
              </c:extLst>
            </c:dLbl>
            <c:dLbl>
              <c:idx val="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FB2-4CA8-8160-7D0755471979}"/>
                </c:ext>
              </c:extLst>
            </c:dLbl>
            <c:dLbl>
              <c:idx val="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FB2-4CA8-8160-7D0755471979}"/>
                </c:ext>
              </c:extLst>
            </c:dLbl>
            <c:dLbl>
              <c:idx val="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FB2-4CA8-8160-7D0755471979}"/>
                </c:ext>
              </c:extLst>
            </c:dLbl>
            <c:dLbl>
              <c:idx val="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FB2-4CA8-8160-7D0755471979}"/>
                </c:ext>
              </c:extLst>
            </c:dLbl>
            <c:dLbl>
              <c:idx val="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FB2-4CA8-8160-7D0755471979}"/>
                </c:ext>
              </c:extLst>
            </c:dLbl>
            <c:dLbl>
              <c:idx val="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FB2-4CA8-8160-7D0755471979}"/>
                </c:ext>
              </c:extLst>
            </c:dLbl>
            <c:dLbl>
              <c:idx val="1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FB2-4CA8-8160-7D0755471979}"/>
                </c:ext>
              </c:extLst>
            </c:dLbl>
            <c:dLbl>
              <c:idx val="1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FB2-4CA8-8160-7D0755471979}"/>
                </c:ext>
              </c:extLst>
            </c:dLbl>
            <c:dLbl>
              <c:idx val="1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FB2-4CA8-8160-7D0755471979}"/>
                </c:ext>
              </c:extLst>
            </c:dLbl>
            <c:dLbl>
              <c:idx val="1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FB2-4CA8-8160-7D0755471979}"/>
                </c:ext>
              </c:extLst>
            </c:dLbl>
            <c:dLbl>
              <c:idx val="1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FB2-4CA8-8160-7D0755471979}"/>
                </c:ext>
              </c:extLst>
            </c:dLbl>
            <c:dLbl>
              <c:idx val="1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FB2-4CA8-8160-7D0755471979}"/>
                </c:ext>
              </c:extLst>
            </c:dLbl>
            <c:dLbl>
              <c:idx val="1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FB2-4CA8-8160-7D0755471979}"/>
                </c:ext>
              </c:extLst>
            </c:dLbl>
            <c:dLbl>
              <c:idx val="1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FB2-4CA8-8160-7D0755471979}"/>
                </c:ext>
              </c:extLst>
            </c:dLbl>
            <c:dLbl>
              <c:idx val="1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FB2-4CA8-8160-7D0755471979}"/>
                </c:ext>
              </c:extLst>
            </c:dLbl>
            <c:dLbl>
              <c:idx val="1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FB2-4CA8-8160-7D0755471979}"/>
                </c:ext>
              </c:extLst>
            </c:dLbl>
            <c:dLbl>
              <c:idx val="2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FB2-4CA8-8160-7D0755471979}"/>
                </c:ext>
              </c:extLst>
            </c:dLbl>
            <c:dLbl>
              <c:idx val="2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FB2-4CA8-8160-7D0755471979}"/>
                </c:ext>
              </c:extLst>
            </c:dLbl>
            <c:dLbl>
              <c:idx val="2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FB2-4CA8-8160-7D0755471979}"/>
                </c:ext>
              </c:extLst>
            </c:dLbl>
            <c:dLbl>
              <c:idx val="2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FB2-4CA8-8160-7D0755471979}"/>
                </c:ext>
              </c:extLst>
            </c:dLbl>
            <c:dLbl>
              <c:idx val="2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FB2-4CA8-8160-7D0755471979}"/>
                </c:ext>
              </c:extLst>
            </c:dLbl>
            <c:dLbl>
              <c:idx val="2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FB2-4CA8-8160-7D0755471979}"/>
                </c:ext>
              </c:extLst>
            </c:dLbl>
            <c:dLbl>
              <c:idx val="2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FB2-4CA8-8160-7D0755471979}"/>
                </c:ext>
              </c:extLst>
            </c:dLbl>
            <c:dLbl>
              <c:idx val="2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FB2-4CA8-8160-7D0755471979}"/>
                </c:ext>
              </c:extLst>
            </c:dLbl>
            <c:dLbl>
              <c:idx val="2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FB2-4CA8-8160-7D0755471979}"/>
                </c:ext>
              </c:extLst>
            </c:dLbl>
            <c:dLbl>
              <c:idx val="2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FB2-4CA8-8160-7D0755471979}"/>
                </c:ext>
              </c:extLst>
            </c:dLbl>
            <c:dLbl>
              <c:idx val="3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FB2-4CA8-8160-7D0755471979}"/>
                </c:ext>
              </c:extLst>
            </c:dLbl>
            <c:dLbl>
              <c:idx val="3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CFB2-4CA8-8160-7D0755471979}"/>
                </c:ext>
              </c:extLst>
            </c:dLbl>
            <c:dLbl>
              <c:idx val="3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FB2-4CA8-8160-7D0755471979}"/>
                </c:ext>
              </c:extLst>
            </c:dLbl>
            <c:dLbl>
              <c:idx val="3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FB2-4CA8-8160-7D0755471979}"/>
                </c:ext>
              </c:extLst>
            </c:dLbl>
            <c:dLbl>
              <c:idx val="3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FB2-4CA8-8160-7D0755471979}"/>
                </c:ext>
              </c:extLst>
            </c:dLbl>
            <c:dLbl>
              <c:idx val="3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FB2-4CA8-8160-7D0755471979}"/>
                </c:ext>
              </c:extLst>
            </c:dLbl>
            <c:dLbl>
              <c:idx val="3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FB2-4CA8-8160-7D0755471979}"/>
                </c:ext>
              </c:extLst>
            </c:dLbl>
            <c:dLbl>
              <c:idx val="3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FB2-4CA8-8160-7D0755471979}"/>
                </c:ext>
              </c:extLst>
            </c:dLbl>
            <c:dLbl>
              <c:idx val="3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FB2-4CA8-8160-7D0755471979}"/>
                </c:ext>
              </c:extLst>
            </c:dLbl>
            <c:dLbl>
              <c:idx val="3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FB2-4CA8-8160-7D0755471979}"/>
                </c:ext>
              </c:extLst>
            </c:dLbl>
            <c:dLbl>
              <c:idx val="4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FB2-4CA8-8160-7D0755471979}"/>
                </c:ext>
              </c:extLst>
            </c:dLbl>
            <c:dLbl>
              <c:idx val="4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FB2-4CA8-8160-7D0755471979}"/>
                </c:ext>
              </c:extLst>
            </c:dLbl>
            <c:dLbl>
              <c:idx val="4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FB2-4CA8-8160-7D0755471979}"/>
                </c:ext>
              </c:extLst>
            </c:dLbl>
            <c:dLbl>
              <c:idx val="4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CFB2-4CA8-8160-7D0755471979}"/>
                </c:ext>
              </c:extLst>
            </c:dLbl>
            <c:dLbl>
              <c:idx val="4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CFB2-4CA8-8160-7D0755471979}"/>
                </c:ext>
              </c:extLst>
            </c:dLbl>
            <c:dLbl>
              <c:idx val="4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FB2-4CA8-8160-7D0755471979}"/>
                </c:ext>
              </c:extLst>
            </c:dLbl>
            <c:dLbl>
              <c:idx val="4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CFB2-4CA8-8160-7D0755471979}"/>
                </c:ext>
              </c:extLst>
            </c:dLbl>
            <c:dLbl>
              <c:idx val="4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CFB2-4CA8-8160-7D0755471979}"/>
                </c:ext>
              </c:extLst>
            </c:dLbl>
            <c:dLbl>
              <c:idx val="4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CFB2-4CA8-8160-7D0755471979}"/>
                </c:ext>
              </c:extLst>
            </c:dLbl>
            <c:dLbl>
              <c:idx val="4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CFB2-4CA8-8160-7D0755471979}"/>
                </c:ext>
              </c:extLst>
            </c:dLbl>
            <c:dLbl>
              <c:idx val="5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CFB2-4CA8-8160-7D0755471979}"/>
                </c:ext>
              </c:extLst>
            </c:dLbl>
            <c:dLbl>
              <c:idx val="5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CFB2-4CA8-8160-7D0755471979}"/>
                </c:ext>
              </c:extLst>
            </c:dLbl>
            <c:dLbl>
              <c:idx val="5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CFB2-4CA8-8160-7D0755471979}"/>
                </c:ext>
              </c:extLst>
            </c:dLbl>
            <c:dLbl>
              <c:idx val="5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CFB2-4CA8-8160-7D0755471979}"/>
                </c:ext>
              </c:extLst>
            </c:dLbl>
            <c:dLbl>
              <c:idx val="5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CFB2-4CA8-8160-7D0755471979}"/>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CFB2-4CA8-8160-7D0755471979}"/>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CFB2-4CA8-8160-7D0755471979}"/>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CFB2-4CA8-8160-7D0755471979}"/>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CFB2-4CA8-8160-7D0755471979}"/>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CFB2-4CA8-8160-7D0755471979}"/>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CFB2-4CA8-8160-7D0755471979}"/>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CFB2-4CA8-8160-7D0755471979}"/>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CFB2-4CA8-8160-7D0755471979}"/>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CFB2-4CA8-8160-7D0755471979}"/>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CFB2-4CA8-8160-7D0755471979}"/>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CFB2-4CA8-8160-7D0755471979}"/>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CFB2-4CA8-8160-7D0755471979}"/>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CFB2-4CA8-8160-7D0755471979}"/>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CFB2-4CA8-8160-7D0755471979}"/>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CFB2-4CA8-8160-7D0755471979}"/>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CFB2-4CA8-8160-7D0755471979}"/>
                </c:ext>
              </c:extLst>
            </c:dLbl>
            <c:dLbl>
              <c:idx val="7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CFB2-4CA8-8160-7D0755471979}"/>
                </c:ext>
              </c:extLst>
            </c:dLbl>
            <c:dLbl>
              <c:idx val="7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CFB2-4CA8-8160-7D0755471979}"/>
                </c:ext>
              </c:extLst>
            </c:dLbl>
            <c:dLbl>
              <c:idx val="7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CFB2-4CA8-8160-7D0755471979}"/>
                </c:ext>
              </c:extLst>
            </c:dLbl>
            <c:dLbl>
              <c:idx val="7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CFB2-4CA8-8160-7D0755471979}"/>
                </c:ext>
              </c:extLst>
            </c:dLbl>
            <c:dLbl>
              <c:idx val="7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CFB2-4CA8-8160-7D0755471979}"/>
                </c:ext>
              </c:extLst>
            </c:dLbl>
            <c:dLbl>
              <c:idx val="7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CFB2-4CA8-8160-7D0755471979}"/>
                </c:ext>
              </c:extLst>
            </c:dLbl>
            <c:dLbl>
              <c:idx val="7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CFB2-4CA8-8160-7D0755471979}"/>
                </c:ext>
              </c:extLst>
            </c:dLbl>
            <c:dLbl>
              <c:idx val="7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CFB2-4CA8-8160-7D0755471979}"/>
                </c:ext>
              </c:extLst>
            </c:dLbl>
            <c:dLbl>
              <c:idx val="7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CFB2-4CA8-8160-7D0755471979}"/>
                </c:ext>
              </c:extLst>
            </c:dLbl>
            <c:dLbl>
              <c:idx val="8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CFB2-4CA8-8160-7D0755471979}"/>
                </c:ext>
              </c:extLst>
            </c:dLbl>
            <c:dLbl>
              <c:idx val="8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CFB2-4CA8-8160-7D0755471979}"/>
                </c:ext>
              </c:extLst>
            </c:dLbl>
            <c:dLbl>
              <c:idx val="8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CFB2-4CA8-8160-7D0755471979}"/>
                </c:ext>
              </c:extLst>
            </c:dLbl>
            <c:dLbl>
              <c:idx val="8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CFB2-4CA8-8160-7D0755471979}"/>
                </c:ext>
              </c:extLst>
            </c:dLbl>
            <c:dLbl>
              <c:idx val="8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CFB2-4CA8-8160-7D0755471979}"/>
                </c:ext>
              </c:extLst>
            </c:dLbl>
            <c:dLbl>
              <c:idx val="8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CFB2-4CA8-8160-7D0755471979}"/>
                </c:ext>
              </c:extLst>
            </c:dLbl>
            <c:dLbl>
              <c:idx val="8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CFB2-4CA8-8160-7D0755471979}"/>
                </c:ext>
              </c:extLst>
            </c:dLbl>
            <c:dLbl>
              <c:idx val="8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CFB2-4CA8-8160-7D0755471979}"/>
                </c:ext>
              </c:extLst>
            </c:dLbl>
            <c:dLbl>
              <c:idx val="8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CFB2-4CA8-8160-7D0755471979}"/>
                </c:ext>
              </c:extLst>
            </c:dLbl>
            <c:dLbl>
              <c:idx val="8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CFB2-4CA8-8160-7D0755471979}"/>
                </c:ext>
              </c:extLst>
            </c:dLbl>
            <c:dLbl>
              <c:idx val="9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4-CFB2-4CA8-8160-7D0755471979}"/>
                </c:ext>
              </c:extLst>
            </c:dLbl>
            <c:dLbl>
              <c:idx val="9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CFB2-4CA8-8160-7D0755471979}"/>
                </c:ext>
              </c:extLst>
            </c:dLbl>
            <c:dLbl>
              <c:idx val="9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6-CFB2-4CA8-8160-7D0755471979}"/>
                </c:ext>
              </c:extLst>
            </c:dLbl>
            <c:dLbl>
              <c:idx val="9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7-CFB2-4CA8-8160-7D0755471979}"/>
                </c:ext>
              </c:extLst>
            </c:dLbl>
            <c:dLbl>
              <c:idx val="9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CFB2-4CA8-8160-7D0755471979}"/>
                </c:ext>
              </c:extLst>
            </c:dLbl>
            <c:dLbl>
              <c:idx val="9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9-CFB2-4CA8-8160-7D0755471979}"/>
                </c:ext>
              </c:extLst>
            </c:dLbl>
            <c:dLbl>
              <c:idx val="9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CFB2-4CA8-8160-7D0755471979}"/>
                </c:ext>
              </c:extLst>
            </c:dLbl>
            <c:dLbl>
              <c:idx val="9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B-CFB2-4CA8-8160-7D0755471979}"/>
                </c:ext>
              </c:extLst>
            </c:dLbl>
            <c:dLbl>
              <c:idx val="9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CFB2-4CA8-8160-7D0755471979}"/>
                </c:ext>
              </c:extLst>
            </c:dLbl>
            <c:dLbl>
              <c:idx val="9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CFB2-4CA8-8160-7D07554719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'safe staffing (2)'!$A$4:$A$103</c:f>
              <c:numCache>
                <c:formatCode>mmm\ yy</c:formatCode>
                <c:ptCount val="100"/>
              </c:numCache>
            </c:numRef>
          </c:cat>
          <c:val>
            <c:numRef>
              <c:f>'safe staffing (2)'!$E$4:$E$103</c:f>
              <c:numCache>
                <c:formatCode>0.0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val>
          <c:smooth val="0"/>
          <c:extLst>
            <c:ext xmlns:c15="http://schemas.microsoft.com/office/drawing/2012/chart" uri="{02D57815-91ED-43cb-92C2-25804820EDAC}">
              <c15:datalabelsRange>
                <c15:f>'safe staffing (2)'!$K$4:$K$103</c15:f>
                <c15:dlblRangeCache>
                  <c:ptCount val="100"/>
                </c15:dlblRangeCache>
              </c15:datalabelsRange>
            </c:ext>
            <c:ext xmlns:c16="http://schemas.microsoft.com/office/drawing/2014/chart" uri="{C3380CC4-5D6E-409C-BE32-E72D297353CC}">
              <c16:uniqueId val="{00000004-CFB2-4CA8-8160-7D0755471979}"/>
            </c:ext>
          </c:extLst>
        </c:ser>
        <c:ser>
          <c:idx val="5"/>
          <c:order val="1"/>
          <c:tx>
            <c:strRef>
              <c:f>'safe staffing (2)'!$F$3</c:f>
              <c:strCache>
                <c:ptCount val="1"/>
                <c:pt idx="0">
                  <c:v>Baseline Median</c:v>
                </c:pt>
              </c:strCache>
            </c:strRef>
          </c:tx>
          <c:spPr>
            <a:ln w="25400" cap="rnd">
              <a:solidFill>
                <a:schemeClr val="accent2"/>
              </a:solidFill>
              <a:round/>
            </a:ln>
            <a:effectLst/>
          </c:spPr>
          <c:marker>
            <c:symbol val="none"/>
          </c:marker>
          <c:cat>
            <c:numRef>
              <c:f>'safe staffing (2)'!$A$4:$A$103</c:f>
              <c:numCache>
                <c:formatCode>mmm\ yy</c:formatCode>
                <c:ptCount val="100"/>
              </c:numCache>
            </c:numRef>
          </c:cat>
          <c:val>
            <c:numRef>
              <c:f>'safe staffing (2)'!$F$4:$F$103</c:f>
              <c:numCache>
                <c:formatCode>0.0</c:formatCode>
                <c:ptCount val="100"/>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5-CFB2-4CA8-8160-7D0755471979}"/>
            </c:ext>
          </c:extLst>
        </c:ser>
        <c:ser>
          <c:idx val="6"/>
          <c:order val="2"/>
          <c:tx>
            <c:strRef>
              <c:f>'safe staffing (2)'!$G$3</c:f>
              <c:strCache>
                <c:ptCount val="1"/>
                <c:pt idx="0">
                  <c:v>Extended Median</c:v>
                </c:pt>
              </c:strCache>
            </c:strRef>
          </c:tx>
          <c:spPr>
            <a:ln w="25400" cap="rnd">
              <a:solidFill>
                <a:schemeClr val="accent2"/>
              </a:solidFill>
              <a:prstDash val="sysDash"/>
              <a:round/>
            </a:ln>
            <a:effectLst/>
          </c:spPr>
          <c:marker>
            <c:symbol val="none"/>
          </c:marker>
          <c:cat>
            <c:numRef>
              <c:f>'safe staffing (2)'!$A$4:$A$103</c:f>
              <c:numCache>
                <c:formatCode>mmm\ yy</c:formatCode>
                <c:ptCount val="100"/>
              </c:numCache>
            </c:numRef>
          </c:cat>
          <c:val>
            <c:numRef>
              <c:f>'safe staffing (2)'!$G$4:$G$103</c:f>
              <c:numCache>
                <c:formatCode>General</c:formatCode>
                <c:ptCount val="100"/>
                <c:pt idx="5" formatCode="0.0">
                  <c:v>#N/A</c:v>
                </c:pt>
                <c:pt idx="6" formatCode="0.0">
                  <c:v>#N/A</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pt idx="87" formatCode="0.0">
                  <c:v>#N/A</c:v>
                </c:pt>
                <c:pt idx="88" formatCode="0.0">
                  <c:v>#N/A</c:v>
                </c:pt>
                <c:pt idx="89" formatCode="0.0">
                  <c:v>#N/A</c:v>
                </c:pt>
                <c:pt idx="90" formatCode="0.0">
                  <c:v>#N/A</c:v>
                </c:pt>
                <c:pt idx="91" formatCode="0.0">
                  <c:v>#N/A</c:v>
                </c:pt>
                <c:pt idx="92" formatCode="0.0">
                  <c:v>#N/A</c:v>
                </c:pt>
                <c:pt idx="93" formatCode="0.0">
                  <c:v>#N/A</c:v>
                </c:pt>
                <c:pt idx="94" formatCode="0.0">
                  <c:v>#N/A</c:v>
                </c:pt>
                <c:pt idx="95" formatCode="0.0">
                  <c:v>#N/A</c:v>
                </c:pt>
                <c:pt idx="96" formatCode="0.0">
                  <c:v>#N/A</c:v>
                </c:pt>
                <c:pt idx="97" formatCode="0.0">
                  <c:v>#N/A</c:v>
                </c:pt>
                <c:pt idx="98" formatCode="0.0">
                  <c:v>#N/A</c:v>
                </c:pt>
                <c:pt idx="99" formatCode="0.0">
                  <c:v>#N/A</c:v>
                </c:pt>
              </c:numCache>
            </c:numRef>
          </c:val>
          <c:smooth val="0"/>
          <c:extLst>
            <c:ext xmlns:c16="http://schemas.microsoft.com/office/drawing/2014/chart" uri="{C3380CC4-5D6E-409C-BE32-E72D297353CC}">
              <c16:uniqueId val="{00000006-CFB2-4CA8-8160-7D0755471979}"/>
            </c:ext>
          </c:extLst>
        </c:ser>
        <c:ser>
          <c:idx val="7"/>
          <c:order val="3"/>
          <c:tx>
            <c:strRef>
              <c:f>'safe staffing (2)'!$H$3</c:f>
              <c:strCache>
                <c:ptCount val="1"/>
                <c:pt idx="0">
                  <c:v>New Median</c:v>
                </c:pt>
              </c:strCache>
            </c:strRef>
          </c:tx>
          <c:spPr>
            <a:ln w="25400" cap="rnd">
              <a:solidFill>
                <a:schemeClr val="accent2"/>
              </a:solidFill>
              <a:round/>
            </a:ln>
            <a:effectLst/>
          </c:spPr>
          <c:marker>
            <c:symbol val="none"/>
          </c:marker>
          <c:cat>
            <c:numRef>
              <c:f>'safe staffing (2)'!$A$4:$A$103</c:f>
              <c:numCache>
                <c:formatCode>mmm\ yy</c:formatCode>
                <c:ptCount val="100"/>
              </c:numCache>
            </c:numRef>
          </c:cat>
          <c:val>
            <c:numRef>
              <c:f>'safe staffing (2)'!$H$4:$H$103</c:f>
              <c:numCache>
                <c:formatCode>General</c:formatCode>
                <c:ptCount val="100"/>
              </c:numCache>
            </c:numRef>
          </c:val>
          <c:smooth val="0"/>
          <c:extLst>
            <c:ext xmlns:c16="http://schemas.microsoft.com/office/drawing/2014/chart" uri="{C3380CC4-5D6E-409C-BE32-E72D297353CC}">
              <c16:uniqueId val="{00000007-CFB2-4CA8-8160-7D0755471979}"/>
            </c:ext>
          </c:extLst>
        </c:ser>
        <c:ser>
          <c:idx val="8"/>
          <c:order val="4"/>
          <c:tx>
            <c:v>Shift</c:v>
          </c:tx>
          <c:spPr>
            <a:ln w="28575" cap="rnd">
              <a:noFill/>
              <a:round/>
            </a:ln>
            <a:effectLst/>
          </c:spPr>
          <c:marker>
            <c:symbol val="circle"/>
            <c:size val="6"/>
            <c:spPr>
              <a:solidFill>
                <a:srgbClr val="FFC000"/>
              </a:solidFill>
              <a:ln w="9525">
                <a:noFill/>
              </a:ln>
              <a:effectLst/>
            </c:spPr>
          </c:marker>
          <c:cat>
            <c:numRef>
              <c:f>'safe staffing (2)'!$A$4:$A$103</c:f>
              <c:numCache>
                <c:formatCode>mmm\ yy</c:formatCode>
                <c:ptCount val="100"/>
              </c:numCache>
            </c:numRef>
          </c:cat>
          <c:val>
            <c:numRef>
              <c:f>'safe staffing (2)'!$I$4:$I$103</c:f>
              <c:numCache>
                <c:formatCode>0.00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val>
          <c:smooth val="0"/>
          <c:extLst>
            <c:ext xmlns:c16="http://schemas.microsoft.com/office/drawing/2014/chart" uri="{C3380CC4-5D6E-409C-BE32-E72D297353CC}">
              <c16:uniqueId val="{00000008-CFB2-4CA8-8160-7D0755471979}"/>
            </c:ext>
          </c:extLst>
        </c:ser>
        <c:ser>
          <c:idx val="9"/>
          <c:order val="5"/>
          <c:tx>
            <c:v>Trend</c:v>
          </c:tx>
          <c:spPr>
            <a:ln w="28575" cap="rnd">
              <a:noFill/>
              <a:round/>
            </a:ln>
            <a:effectLst/>
          </c:spPr>
          <c:marker>
            <c:symbol val="circle"/>
            <c:size val="7"/>
            <c:spPr>
              <a:noFill/>
              <a:ln w="19050">
                <a:solidFill>
                  <a:srgbClr val="00B0F0"/>
                </a:solidFill>
              </a:ln>
              <a:effectLst/>
            </c:spPr>
          </c:marker>
          <c:cat>
            <c:numRef>
              <c:f>'safe staffing (2)'!$A$4:$A$103</c:f>
              <c:numCache>
                <c:formatCode>mmm\ yy</c:formatCode>
                <c:ptCount val="100"/>
              </c:numCache>
            </c:numRef>
          </c:cat>
          <c:val>
            <c:numRef>
              <c:f>'safe staffing (2)'!$J$4:$J$103</c:f>
              <c:numCache>
                <c:formatCode>0.00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val>
          <c:smooth val="0"/>
          <c:extLst>
            <c:ext xmlns:c16="http://schemas.microsoft.com/office/drawing/2014/chart" uri="{C3380CC4-5D6E-409C-BE32-E72D297353CC}">
              <c16:uniqueId val="{00000009-CFB2-4CA8-8160-7D0755471979}"/>
            </c:ext>
          </c:extLst>
        </c:ser>
        <c:dLbls>
          <c:showLegendKey val="0"/>
          <c:showVal val="0"/>
          <c:showCatName val="0"/>
          <c:showSerName val="0"/>
          <c:showPercent val="0"/>
          <c:showBubbleSize val="0"/>
        </c:dLbls>
        <c:marker val="1"/>
        <c:smooth val="0"/>
        <c:axId val="564652848"/>
        <c:axId val="564658096"/>
      </c:lineChart>
      <c:catAx>
        <c:axId val="564652848"/>
        <c:scaling>
          <c:orientation val="minMax"/>
        </c:scaling>
        <c:delete val="0"/>
        <c:axPos val="b"/>
        <c:numFmt formatCode="mmm\ 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4658096"/>
        <c:crosses val="autoZero"/>
        <c:auto val="1"/>
        <c:lblAlgn val="ctr"/>
        <c:lblOffset val="100"/>
        <c:noMultiLvlLbl val="1"/>
      </c:catAx>
      <c:valAx>
        <c:axId val="56465809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variance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4652848"/>
        <c:crosses val="autoZero"/>
        <c:crossBetween val="between"/>
      </c:valAx>
      <c:spPr>
        <a:noFill/>
        <a:ln>
          <a:noFill/>
        </a:ln>
        <a:effectLst/>
      </c:spPr>
    </c:plotArea>
    <c:legend>
      <c:legendPos val="b"/>
      <c:layout>
        <c:manualLayout>
          <c:xMode val="edge"/>
          <c:yMode val="edge"/>
          <c:x val="4.6591465483590194E-2"/>
          <c:y val="0.91172535636435292"/>
          <c:w val="0.89886265008777089"/>
          <c:h val="6.88571555674184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'leadership walkrounds'!$B$2</c:f>
          <c:strCache>
            <c:ptCount val="1"/>
            <c:pt idx="0">
              <c:v>Number of leadership walkrounds conducted in the index month</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0"/>
          <c:tx>
            <c:strRef>
              <c:f>'leadership walkrounds'!$C$3</c:f>
              <c:strCache>
                <c:ptCount val="1"/>
                <c:pt idx="0">
                  <c:v>Count</c:v>
                </c:pt>
              </c:strCache>
            </c:strRef>
          </c:tx>
          <c:spPr>
            <a:ln w="2857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tx>
                <c:rich>
                  <a:bodyPr/>
                  <a:lstStyle/>
                  <a:p>
                    <a:fld id="{D727C880-5A89-48B2-8931-A9208DC12D8C}"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A34-4853-B10D-ACA14C9E3E56}"/>
                </c:ext>
              </c:extLst>
            </c:dLbl>
            <c:dLbl>
              <c:idx val="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A34-4853-B10D-ACA14C9E3E56}"/>
                </c:ext>
              </c:extLst>
            </c:dLbl>
            <c:dLbl>
              <c:idx val="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A34-4853-B10D-ACA14C9E3E56}"/>
                </c:ext>
              </c:extLst>
            </c:dLbl>
            <c:dLbl>
              <c:idx val="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A34-4853-B10D-ACA14C9E3E56}"/>
                </c:ext>
              </c:extLst>
            </c:dLbl>
            <c:dLbl>
              <c:idx val="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A34-4853-B10D-ACA14C9E3E56}"/>
                </c:ext>
              </c:extLst>
            </c:dLbl>
            <c:dLbl>
              <c:idx val="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A34-4853-B10D-ACA14C9E3E56}"/>
                </c:ext>
              </c:extLst>
            </c:dLbl>
            <c:dLbl>
              <c:idx val="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A34-4853-B10D-ACA14C9E3E56}"/>
                </c:ext>
              </c:extLst>
            </c:dLbl>
            <c:dLbl>
              <c:idx val="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A34-4853-B10D-ACA14C9E3E56}"/>
                </c:ext>
              </c:extLst>
            </c:dLbl>
            <c:dLbl>
              <c:idx val="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A34-4853-B10D-ACA14C9E3E56}"/>
                </c:ext>
              </c:extLst>
            </c:dLbl>
            <c:dLbl>
              <c:idx val="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A34-4853-B10D-ACA14C9E3E56}"/>
                </c:ext>
              </c:extLst>
            </c:dLbl>
            <c:dLbl>
              <c:idx val="1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A34-4853-B10D-ACA14C9E3E56}"/>
                </c:ext>
              </c:extLst>
            </c:dLbl>
            <c:dLbl>
              <c:idx val="1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A34-4853-B10D-ACA14C9E3E56}"/>
                </c:ext>
              </c:extLst>
            </c:dLbl>
            <c:dLbl>
              <c:idx val="1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A34-4853-B10D-ACA14C9E3E56}"/>
                </c:ext>
              </c:extLst>
            </c:dLbl>
            <c:dLbl>
              <c:idx val="1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A34-4853-B10D-ACA14C9E3E56}"/>
                </c:ext>
              </c:extLst>
            </c:dLbl>
            <c:dLbl>
              <c:idx val="1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A34-4853-B10D-ACA14C9E3E56}"/>
                </c:ext>
              </c:extLst>
            </c:dLbl>
            <c:dLbl>
              <c:idx val="1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A34-4853-B10D-ACA14C9E3E56}"/>
                </c:ext>
              </c:extLst>
            </c:dLbl>
            <c:dLbl>
              <c:idx val="1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A34-4853-B10D-ACA14C9E3E56}"/>
                </c:ext>
              </c:extLst>
            </c:dLbl>
            <c:dLbl>
              <c:idx val="1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A34-4853-B10D-ACA14C9E3E56}"/>
                </c:ext>
              </c:extLst>
            </c:dLbl>
            <c:dLbl>
              <c:idx val="1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A34-4853-B10D-ACA14C9E3E56}"/>
                </c:ext>
              </c:extLst>
            </c:dLbl>
            <c:dLbl>
              <c:idx val="1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A34-4853-B10D-ACA14C9E3E56}"/>
                </c:ext>
              </c:extLst>
            </c:dLbl>
            <c:dLbl>
              <c:idx val="2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A34-4853-B10D-ACA14C9E3E56}"/>
                </c:ext>
              </c:extLst>
            </c:dLbl>
            <c:dLbl>
              <c:idx val="2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A34-4853-B10D-ACA14C9E3E56}"/>
                </c:ext>
              </c:extLst>
            </c:dLbl>
            <c:dLbl>
              <c:idx val="2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A34-4853-B10D-ACA14C9E3E56}"/>
                </c:ext>
              </c:extLst>
            </c:dLbl>
            <c:dLbl>
              <c:idx val="2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A34-4853-B10D-ACA14C9E3E56}"/>
                </c:ext>
              </c:extLst>
            </c:dLbl>
            <c:dLbl>
              <c:idx val="2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A34-4853-B10D-ACA14C9E3E56}"/>
                </c:ext>
              </c:extLst>
            </c:dLbl>
            <c:dLbl>
              <c:idx val="2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A34-4853-B10D-ACA14C9E3E56}"/>
                </c:ext>
              </c:extLst>
            </c:dLbl>
            <c:dLbl>
              <c:idx val="2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A34-4853-B10D-ACA14C9E3E56}"/>
                </c:ext>
              </c:extLst>
            </c:dLbl>
            <c:dLbl>
              <c:idx val="2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A34-4853-B10D-ACA14C9E3E56}"/>
                </c:ext>
              </c:extLst>
            </c:dLbl>
            <c:dLbl>
              <c:idx val="2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A34-4853-B10D-ACA14C9E3E56}"/>
                </c:ext>
              </c:extLst>
            </c:dLbl>
            <c:dLbl>
              <c:idx val="2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A34-4853-B10D-ACA14C9E3E56}"/>
                </c:ext>
              </c:extLst>
            </c:dLbl>
            <c:dLbl>
              <c:idx val="3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A34-4853-B10D-ACA14C9E3E56}"/>
                </c:ext>
              </c:extLst>
            </c:dLbl>
            <c:dLbl>
              <c:idx val="3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FA34-4853-B10D-ACA14C9E3E56}"/>
                </c:ext>
              </c:extLst>
            </c:dLbl>
            <c:dLbl>
              <c:idx val="3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FA34-4853-B10D-ACA14C9E3E56}"/>
                </c:ext>
              </c:extLst>
            </c:dLbl>
            <c:dLbl>
              <c:idx val="3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FA34-4853-B10D-ACA14C9E3E56}"/>
                </c:ext>
              </c:extLst>
            </c:dLbl>
            <c:dLbl>
              <c:idx val="3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FA34-4853-B10D-ACA14C9E3E56}"/>
                </c:ext>
              </c:extLst>
            </c:dLbl>
            <c:dLbl>
              <c:idx val="3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FA34-4853-B10D-ACA14C9E3E56}"/>
                </c:ext>
              </c:extLst>
            </c:dLbl>
            <c:dLbl>
              <c:idx val="3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FA34-4853-B10D-ACA14C9E3E56}"/>
                </c:ext>
              </c:extLst>
            </c:dLbl>
            <c:dLbl>
              <c:idx val="3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FA34-4853-B10D-ACA14C9E3E56}"/>
                </c:ext>
              </c:extLst>
            </c:dLbl>
            <c:dLbl>
              <c:idx val="3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FA34-4853-B10D-ACA14C9E3E56}"/>
                </c:ext>
              </c:extLst>
            </c:dLbl>
            <c:dLbl>
              <c:idx val="3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FA34-4853-B10D-ACA14C9E3E56}"/>
                </c:ext>
              </c:extLst>
            </c:dLbl>
            <c:dLbl>
              <c:idx val="4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FA34-4853-B10D-ACA14C9E3E56}"/>
                </c:ext>
              </c:extLst>
            </c:dLbl>
            <c:dLbl>
              <c:idx val="4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FA34-4853-B10D-ACA14C9E3E56}"/>
                </c:ext>
              </c:extLst>
            </c:dLbl>
            <c:dLbl>
              <c:idx val="4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FA34-4853-B10D-ACA14C9E3E56}"/>
                </c:ext>
              </c:extLst>
            </c:dLbl>
            <c:dLbl>
              <c:idx val="4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FA34-4853-B10D-ACA14C9E3E56}"/>
                </c:ext>
              </c:extLst>
            </c:dLbl>
            <c:dLbl>
              <c:idx val="4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FA34-4853-B10D-ACA14C9E3E56}"/>
                </c:ext>
              </c:extLst>
            </c:dLbl>
            <c:dLbl>
              <c:idx val="4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FA34-4853-B10D-ACA14C9E3E56}"/>
                </c:ext>
              </c:extLst>
            </c:dLbl>
            <c:dLbl>
              <c:idx val="4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FA34-4853-B10D-ACA14C9E3E56}"/>
                </c:ext>
              </c:extLst>
            </c:dLbl>
            <c:dLbl>
              <c:idx val="4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FA34-4853-B10D-ACA14C9E3E56}"/>
                </c:ext>
              </c:extLst>
            </c:dLbl>
            <c:dLbl>
              <c:idx val="4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FA34-4853-B10D-ACA14C9E3E56}"/>
                </c:ext>
              </c:extLst>
            </c:dLbl>
            <c:dLbl>
              <c:idx val="4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FA34-4853-B10D-ACA14C9E3E56}"/>
                </c:ext>
              </c:extLst>
            </c:dLbl>
            <c:dLbl>
              <c:idx val="5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FA34-4853-B10D-ACA14C9E3E56}"/>
                </c:ext>
              </c:extLst>
            </c:dLbl>
            <c:dLbl>
              <c:idx val="5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FA34-4853-B10D-ACA14C9E3E56}"/>
                </c:ext>
              </c:extLst>
            </c:dLbl>
            <c:dLbl>
              <c:idx val="5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FA34-4853-B10D-ACA14C9E3E56}"/>
                </c:ext>
              </c:extLst>
            </c:dLbl>
            <c:dLbl>
              <c:idx val="5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FA34-4853-B10D-ACA14C9E3E56}"/>
                </c:ext>
              </c:extLst>
            </c:dLbl>
            <c:dLbl>
              <c:idx val="5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FA34-4853-B10D-ACA14C9E3E56}"/>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FA34-4853-B10D-ACA14C9E3E56}"/>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FA34-4853-B10D-ACA14C9E3E56}"/>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FA34-4853-B10D-ACA14C9E3E56}"/>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FA34-4853-B10D-ACA14C9E3E56}"/>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FA34-4853-B10D-ACA14C9E3E56}"/>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FA34-4853-B10D-ACA14C9E3E56}"/>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FA34-4853-B10D-ACA14C9E3E56}"/>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FA34-4853-B10D-ACA14C9E3E56}"/>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FA34-4853-B10D-ACA14C9E3E56}"/>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FA34-4853-B10D-ACA14C9E3E56}"/>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FA34-4853-B10D-ACA14C9E3E56}"/>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FA34-4853-B10D-ACA14C9E3E56}"/>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FA34-4853-B10D-ACA14C9E3E56}"/>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FA34-4853-B10D-ACA14C9E3E56}"/>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FA34-4853-B10D-ACA14C9E3E56}"/>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FA34-4853-B10D-ACA14C9E3E56}"/>
                </c:ext>
              </c:extLst>
            </c:dLbl>
            <c:dLbl>
              <c:idx val="7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FA34-4853-B10D-ACA14C9E3E56}"/>
                </c:ext>
              </c:extLst>
            </c:dLbl>
            <c:dLbl>
              <c:idx val="7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FA34-4853-B10D-ACA14C9E3E56}"/>
                </c:ext>
              </c:extLst>
            </c:dLbl>
            <c:dLbl>
              <c:idx val="7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FA34-4853-B10D-ACA14C9E3E56}"/>
                </c:ext>
              </c:extLst>
            </c:dLbl>
            <c:dLbl>
              <c:idx val="7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FA34-4853-B10D-ACA14C9E3E56}"/>
                </c:ext>
              </c:extLst>
            </c:dLbl>
            <c:dLbl>
              <c:idx val="7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FA34-4853-B10D-ACA14C9E3E56}"/>
                </c:ext>
              </c:extLst>
            </c:dLbl>
            <c:dLbl>
              <c:idx val="7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FA34-4853-B10D-ACA14C9E3E56}"/>
                </c:ext>
              </c:extLst>
            </c:dLbl>
            <c:dLbl>
              <c:idx val="7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FA34-4853-B10D-ACA14C9E3E56}"/>
                </c:ext>
              </c:extLst>
            </c:dLbl>
            <c:dLbl>
              <c:idx val="7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FA34-4853-B10D-ACA14C9E3E56}"/>
                </c:ext>
              </c:extLst>
            </c:dLbl>
            <c:dLbl>
              <c:idx val="7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FA34-4853-B10D-ACA14C9E3E56}"/>
                </c:ext>
              </c:extLst>
            </c:dLbl>
            <c:dLbl>
              <c:idx val="8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FA34-4853-B10D-ACA14C9E3E56}"/>
                </c:ext>
              </c:extLst>
            </c:dLbl>
            <c:dLbl>
              <c:idx val="8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FA34-4853-B10D-ACA14C9E3E56}"/>
                </c:ext>
              </c:extLst>
            </c:dLbl>
            <c:dLbl>
              <c:idx val="8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FA34-4853-B10D-ACA14C9E3E56}"/>
                </c:ext>
              </c:extLst>
            </c:dLbl>
            <c:dLbl>
              <c:idx val="8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FA34-4853-B10D-ACA14C9E3E56}"/>
                </c:ext>
              </c:extLst>
            </c:dLbl>
            <c:dLbl>
              <c:idx val="8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FA34-4853-B10D-ACA14C9E3E56}"/>
                </c:ext>
              </c:extLst>
            </c:dLbl>
            <c:dLbl>
              <c:idx val="8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FA34-4853-B10D-ACA14C9E3E56}"/>
                </c:ext>
              </c:extLst>
            </c:dLbl>
            <c:dLbl>
              <c:idx val="8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FA34-4853-B10D-ACA14C9E3E56}"/>
                </c:ext>
              </c:extLst>
            </c:dLbl>
            <c:dLbl>
              <c:idx val="8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FA34-4853-B10D-ACA14C9E3E56}"/>
                </c:ext>
              </c:extLst>
            </c:dLbl>
            <c:dLbl>
              <c:idx val="8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FA34-4853-B10D-ACA14C9E3E56}"/>
                </c:ext>
              </c:extLst>
            </c:dLbl>
            <c:dLbl>
              <c:idx val="8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FA34-4853-B10D-ACA14C9E3E56}"/>
                </c:ext>
              </c:extLst>
            </c:dLbl>
            <c:dLbl>
              <c:idx val="9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FA34-4853-B10D-ACA14C9E3E56}"/>
                </c:ext>
              </c:extLst>
            </c:dLbl>
            <c:dLbl>
              <c:idx val="9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4-FA34-4853-B10D-ACA14C9E3E56}"/>
                </c:ext>
              </c:extLst>
            </c:dLbl>
            <c:dLbl>
              <c:idx val="9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FA34-4853-B10D-ACA14C9E3E56}"/>
                </c:ext>
              </c:extLst>
            </c:dLbl>
            <c:dLbl>
              <c:idx val="9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6-FA34-4853-B10D-ACA14C9E3E56}"/>
                </c:ext>
              </c:extLst>
            </c:dLbl>
            <c:dLbl>
              <c:idx val="9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7-FA34-4853-B10D-ACA14C9E3E56}"/>
                </c:ext>
              </c:extLst>
            </c:dLbl>
            <c:dLbl>
              <c:idx val="9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FA34-4853-B10D-ACA14C9E3E56}"/>
                </c:ext>
              </c:extLst>
            </c:dLbl>
            <c:dLbl>
              <c:idx val="9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9-FA34-4853-B10D-ACA14C9E3E56}"/>
                </c:ext>
              </c:extLst>
            </c:dLbl>
            <c:dLbl>
              <c:idx val="9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FA34-4853-B10D-ACA14C9E3E56}"/>
                </c:ext>
              </c:extLst>
            </c:dLbl>
            <c:dLbl>
              <c:idx val="9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B-FA34-4853-B10D-ACA14C9E3E56}"/>
                </c:ext>
              </c:extLst>
            </c:dLbl>
            <c:dLbl>
              <c:idx val="9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FA34-4853-B10D-ACA14C9E3E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'leadership walkrounds'!$A$4:$A$103</c:f>
              <c:numCache>
                <c:formatCode>mmm\ yy</c:formatCode>
                <c:ptCount val="100"/>
              </c:numCache>
            </c:numRef>
          </c:cat>
          <c:val>
            <c:numRef>
              <c:f>'leadership walkrounds'!$C$4:$C$103</c:f>
              <c:numCache>
                <c:formatCode>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val>
          <c:smooth val="0"/>
          <c:extLst>
            <c:ext xmlns:c15="http://schemas.microsoft.com/office/drawing/2012/chart" uri="{02D57815-91ED-43cb-92C2-25804820EDAC}">
              <c15:datalabelsRange>
                <c15:f>'leadership walkrounds'!$I$4:$I$103</c15:f>
                <c15:dlblRangeCache>
                  <c:ptCount val="100"/>
                </c15:dlblRangeCache>
              </c15:datalabelsRange>
            </c:ext>
            <c:ext xmlns:c16="http://schemas.microsoft.com/office/drawing/2014/chart" uri="{C3380CC4-5D6E-409C-BE32-E72D297353CC}">
              <c16:uniqueId val="{00000003-FA34-4853-B10D-ACA14C9E3E56}"/>
            </c:ext>
          </c:extLst>
        </c:ser>
        <c:ser>
          <c:idx val="4"/>
          <c:order val="1"/>
          <c:tx>
            <c:strRef>
              <c:f>'leadership walkrounds'!$D$3</c:f>
              <c:strCache>
                <c:ptCount val="1"/>
                <c:pt idx="0">
                  <c:v>Baseline Median</c:v>
                </c:pt>
              </c:strCache>
            </c:strRef>
          </c:tx>
          <c:spPr>
            <a:ln w="25400" cap="rnd">
              <a:solidFill>
                <a:schemeClr val="accent2"/>
              </a:solidFill>
              <a:round/>
            </a:ln>
            <a:effectLst/>
          </c:spPr>
          <c:marker>
            <c:symbol val="none"/>
          </c:marker>
          <c:cat>
            <c:numRef>
              <c:f>'leadership walkrounds'!$A$4:$A$103</c:f>
              <c:numCache>
                <c:formatCode>mmm\ yy</c:formatCode>
                <c:ptCount val="100"/>
              </c:numCache>
            </c:numRef>
          </c:cat>
          <c:val>
            <c:numRef>
              <c:f>'leadership walkrounds'!$D$4:$D$103</c:f>
              <c:numCache>
                <c:formatCode>0.0</c:formatCode>
                <c:ptCount val="100"/>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4-FA34-4853-B10D-ACA14C9E3E56}"/>
            </c:ext>
          </c:extLst>
        </c:ser>
        <c:ser>
          <c:idx val="5"/>
          <c:order val="2"/>
          <c:tx>
            <c:strRef>
              <c:f>'leadership walkrounds'!$E$3</c:f>
              <c:strCache>
                <c:ptCount val="1"/>
                <c:pt idx="0">
                  <c:v>Extended Median</c:v>
                </c:pt>
              </c:strCache>
            </c:strRef>
          </c:tx>
          <c:spPr>
            <a:ln w="25400" cap="rnd">
              <a:solidFill>
                <a:schemeClr val="accent2"/>
              </a:solidFill>
              <a:prstDash val="sysDash"/>
              <a:round/>
            </a:ln>
            <a:effectLst/>
          </c:spPr>
          <c:marker>
            <c:symbol val="none"/>
          </c:marker>
          <c:cat>
            <c:numRef>
              <c:f>'leadership walkrounds'!$A$4:$A$103</c:f>
              <c:numCache>
                <c:formatCode>mmm\ yy</c:formatCode>
                <c:ptCount val="100"/>
              </c:numCache>
            </c:numRef>
          </c:cat>
          <c:val>
            <c:numRef>
              <c:f>'leadership walkrounds'!$E$4:$E$103</c:f>
              <c:numCache>
                <c:formatCode>General</c:formatCode>
                <c:ptCount val="100"/>
                <c:pt idx="5" formatCode="0.0">
                  <c:v>#N/A</c:v>
                </c:pt>
                <c:pt idx="6" formatCode="0.0">
                  <c:v>#N/A</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pt idx="87" formatCode="0.0">
                  <c:v>#N/A</c:v>
                </c:pt>
                <c:pt idx="88" formatCode="0.0">
                  <c:v>#N/A</c:v>
                </c:pt>
                <c:pt idx="89" formatCode="0.0">
                  <c:v>#N/A</c:v>
                </c:pt>
                <c:pt idx="90" formatCode="0.0">
                  <c:v>#N/A</c:v>
                </c:pt>
                <c:pt idx="91" formatCode="0.0">
                  <c:v>#N/A</c:v>
                </c:pt>
                <c:pt idx="92" formatCode="0.0">
                  <c:v>#N/A</c:v>
                </c:pt>
                <c:pt idx="93" formatCode="0.0">
                  <c:v>#N/A</c:v>
                </c:pt>
                <c:pt idx="94" formatCode="0.0">
                  <c:v>#N/A</c:v>
                </c:pt>
                <c:pt idx="95" formatCode="0.0">
                  <c:v>#N/A</c:v>
                </c:pt>
                <c:pt idx="96" formatCode="0.0">
                  <c:v>#N/A</c:v>
                </c:pt>
                <c:pt idx="97" formatCode="0.0">
                  <c:v>#N/A</c:v>
                </c:pt>
                <c:pt idx="98" formatCode="0.0">
                  <c:v>#N/A</c:v>
                </c:pt>
                <c:pt idx="99" formatCode="0.0">
                  <c:v>#N/A</c:v>
                </c:pt>
              </c:numCache>
            </c:numRef>
          </c:val>
          <c:smooth val="0"/>
          <c:extLst>
            <c:ext xmlns:c16="http://schemas.microsoft.com/office/drawing/2014/chart" uri="{C3380CC4-5D6E-409C-BE32-E72D297353CC}">
              <c16:uniqueId val="{00000005-FA34-4853-B10D-ACA14C9E3E56}"/>
            </c:ext>
          </c:extLst>
        </c:ser>
        <c:ser>
          <c:idx val="6"/>
          <c:order val="3"/>
          <c:tx>
            <c:strRef>
              <c:f>'leadership walkrounds'!$F$3</c:f>
              <c:strCache>
                <c:ptCount val="1"/>
                <c:pt idx="0">
                  <c:v>New Median</c:v>
                </c:pt>
              </c:strCache>
            </c:strRef>
          </c:tx>
          <c:spPr>
            <a:ln w="25400" cap="rnd">
              <a:solidFill>
                <a:schemeClr val="accent2"/>
              </a:solidFill>
              <a:round/>
            </a:ln>
            <a:effectLst/>
          </c:spPr>
          <c:marker>
            <c:symbol val="none"/>
          </c:marker>
          <c:cat>
            <c:numRef>
              <c:f>'leadership walkrounds'!$A$4:$A$103</c:f>
              <c:numCache>
                <c:formatCode>mmm\ yy</c:formatCode>
                <c:ptCount val="100"/>
              </c:numCache>
            </c:numRef>
          </c:cat>
          <c:val>
            <c:numRef>
              <c:f>'leadership walkrounds'!$F$4:$F$103</c:f>
              <c:numCache>
                <c:formatCode>General</c:formatCode>
                <c:ptCount val="100"/>
              </c:numCache>
            </c:numRef>
          </c:val>
          <c:smooth val="0"/>
          <c:extLst>
            <c:ext xmlns:c16="http://schemas.microsoft.com/office/drawing/2014/chart" uri="{C3380CC4-5D6E-409C-BE32-E72D297353CC}">
              <c16:uniqueId val="{00000006-FA34-4853-B10D-ACA14C9E3E56}"/>
            </c:ext>
          </c:extLst>
        </c:ser>
        <c:ser>
          <c:idx val="7"/>
          <c:order val="4"/>
          <c:tx>
            <c:v>Shift</c:v>
          </c:tx>
          <c:spPr>
            <a:ln w="28575" cap="rnd">
              <a:noFill/>
              <a:round/>
            </a:ln>
            <a:effectLst/>
          </c:spPr>
          <c:marker>
            <c:symbol val="circle"/>
            <c:size val="6"/>
            <c:spPr>
              <a:solidFill>
                <a:srgbClr val="FFC000"/>
              </a:solidFill>
              <a:ln w="9525">
                <a:noFill/>
              </a:ln>
              <a:effectLst/>
            </c:spPr>
          </c:marker>
          <c:cat>
            <c:numRef>
              <c:f>'leadership walkrounds'!$A$4:$A$103</c:f>
              <c:numCache>
                <c:formatCode>mmm\ yy</c:formatCode>
                <c:ptCount val="100"/>
              </c:numCache>
            </c:numRef>
          </c:cat>
          <c:val>
            <c:numRef>
              <c:f>'leadership walkrounds'!$G$4:$G$103</c:f>
              <c:numCache>
                <c:formatCode>0.0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val>
          <c:smooth val="0"/>
          <c:extLst>
            <c:ext xmlns:c16="http://schemas.microsoft.com/office/drawing/2014/chart" uri="{C3380CC4-5D6E-409C-BE32-E72D297353CC}">
              <c16:uniqueId val="{00000007-FA34-4853-B10D-ACA14C9E3E56}"/>
            </c:ext>
          </c:extLst>
        </c:ser>
        <c:ser>
          <c:idx val="8"/>
          <c:order val="5"/>
          <c:tx>
            <c:v>Trend</c:v>
          </c:tx>
          <c:spPr>
            <a:ln w="28575" cap="rnd">
              <a:noFill/>
              <a:round/>
            </a:ln>
            <a:effectLst/>
          </c:spPr>
          <c:marker>
            <c:symbol val="circle"/>
            <c:size val="7"/>
            <c:spPr>
              <a:noFill/>
              <a:ln w="19050">
                <a:solidFill>
                  <a:srgbClr val="00B0F0"/>
                </a:solidFill>
              </a:ln>
              <a:effectLst/>
            </c:spPr>
          </c:marker>
          <c:cat>
            <c:numRef>
              <c:f>'leadership walkrounds'!$A$4:$A$103</c:f>
              <c:numCache>
                <c:formatCode>mmm\ yy</c:formatCode>
                <c:ptCount val="100"/>
              </c:numCache>
            </c:numRef>
          </c:cat>
          <c:val>
            <c:numRef>
              <c:f>'leadership walkrounds'!$H$4:$H$103</c:f>
              <c:numCache>
                <c:formatCode>0.0</c:formatCode>
                <c:ptCount val="1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numCache>
            </c:numRef>
          </c:val>
          <c:smooth val="0"/>
          <c:extLst>
            <c:ext xmlns:c16="http://schemas.microsoft.com/office/drawing/2014/chart" uri="{C3380CC4-5D6E-409C-BE32-E72D297353CC}">
              <c16:uniqueId val="{00000008-FA34-4853-B10D-ACA14C9E3E56}"/>
            </c:ext>
          </c:extLst>
        </c:ser>
        <c:dLbls>
          <c:showLegendKey val="0"/>
          <c:showVal val="0"/>
          <c:showCatName val="0"/>
          <c:showSerName val="0"/>
          <c:showPercent val="0"/>
          <c:showBubbleSize val="0"/>
        </c:dLbls>
        <c:marker val="1"/>
        <c:smooth val="0"/>
        <c:axId val="567598704"/>
        <c:axId val="567599360"/>
      </c:lineChart>
      <c:catAx>
        <c:axId val="567598704"/>
        <c:scaling>
          <c:orientation val="minMax"/>
        </c:scaling>
        <c:delete val="0"/>
        <c:axPos val="b"/>
        <c:numFmt formatCode="mmm\ 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599360"/>
        <c:crosses val="autoZero"/>
        <c:auto val="1"/>
        <c:lblAlgn val="ctr"/>
        <c:lblOffset val="100"/>
        <c:noMultiLvlLbl val="1"/>
      </c:catAx>
      <c:valAx>
        <c:axId val="567599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598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0</xdr:rowOff>
    </xdr:from>
    <xdr:to>
      <xdr:col>6</xdr:col>
      <xdr:colOff>6350</xdr:colOff>
      <xdr:row>12</xdr:row>
      <xdr:rowOff>25400</xdr:rowOff>
    </xdr:to>
    <xdr:sp macro="" textlink="">
      <xdr:nvSpPr>
        <xdr:cNvPr id="4" name="TextBox 3"/>
        <xdr:cNvSpPr txBox="1"/>
      </xdr:nvSpPr>
      <xdr:spPr>
        <a:xfrm>
          <a:off x="19050" y="5746750"/>
          <a:ext cx="36449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editAs="oneCell">
    <xdr:from>
      <xdr:col>0</xdr:col>
      <xdr:colOff>6350</xdr:colOff>
      <xdr:row>7</xdr:row>
      <xdr:rowOff>177800</xdr:rowOff>
    </xdr:from>
    <xdr:to>
      <xdr:col>5</xdr:col>
      <xdr:colOff>567690</xdr:colOff>
      <xdr:row>12</xdr:row>
      <xdr:rowOff>38100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5959475"/>
          <a:ext cx="3466465" cy="81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74</xdr:row>
      <xdr:rowOff>19050</xdr:rowOff>
    </xdr:from>
    <xdr:to>
      <xdr:col>19</xdr:col>
      <xdr:colOff>401633</xdr:colOff>
      <xdr:row>111</xdr:row>
      <xdr:rowOff>48613</xdr:rowOff>
    </xdr:to>
    <xdr:pic>
      <xdr:nvPicPr>
        <xdr:cNvPr id="2" name="Picture 1"/>
        <xdr:cNvPicPr>
          <a:picLocks noChangeAspect="1"/>
        </xdr:cNvPicPr>
      </xdr:nvPicPr>
      <xdr:blipFill>
        <a:blip xmlns:r="http://schemas.openxmlformats.org/officeDocument/2006/relationships" r:embed="rId1"/>
        <a:stretch>
          <a:fillRect/>
        </a:stretch>
      </xdr:blipFill>
      <xdr:spPr>
        <a:xfrm>
          <a:off x="269875" y="15240000"/>
          <a:ext cx="11917358" cy="6843113"/>
        </a:xfrm>
        <a:prstGeom prst="rect">
          <a:avLst/>
        </a:prstGeom>
      </xdr:spPr>
    </xdr:pic>
    <xdr:clientData/>
  </xdr:twoCellAnchor>
  <xdr:twoCellAnchor editAs="oneCell">
    <xdr:from>
      <xdr:col>0</xdr:col>
      <xdr:colOff>600075</xdr:colOff>
      <xdr:row>39</xdr:row>
      <xdr:rowOff>57150</xdr:rowOff>
    </xdr:from>
    <xdr:to>
      <xdr:col>19</xdr:col>
      <xdr:colOff>382585</xdr:colOff>
      <xdr:row>67</xdr:row>
      <xdr:rowOff>96000</xdr:rowOff>
    </xdr:to>
    <xdr:pic>
      <xdr:nvPicPr>
        <xdr:cNvPr id="3" name="Picture 2"/>
        <xdr:cNvPicPr>
          <a:picLocks noChangeAspect="1"/>
        </xdr:cNvPicPr>
      </xdr:nvPicPr>
      <xdr:blipFill>
        <a:blip xmlns:r="http://schemas.openxmlformats.org/officeDocument/2006/relationships" r:embed="rId2"/>
        <a:stretch>
          <a:fillRect/>
        </a:stretch>
      </xdr:blipFill>
      <xdr:spPr>
        <a:xfrm>
          <a:off x="238125" y="8331200"/>
          <a:ext cx="11930060" cy="5195050"/>
        </a:xfrm>
        <a:prstGeom prst="rect">
          <a:avLst/>
        </a:prstGeom>
      </xdr:spPr>
    </xdr:pic>
    <xdr:clientData/>
  </xdr:twoCellAnchor>
  <xdr:twoCellAnchor editAs="oneCell">
    <xdr:from>
      <xdr:col>0</xdr:col>
      <xdr:colOff>600075</xdr:colOff>
      <xdr:row>5</xdr:row>
      <xdr:rowOff>0</xdr:rowOff>
    </xdr:from>
    <xdr:to>
      <xdr:col>19</xdr:col>
      <xdr:colOff>420690</xdr:colOff>
      <xdr:row>30</xdr:row>
      <xdr:rowOff>134033</xdr:rowOff>
    </xdr:to>
    <xdr:pic>
      <xdr:nvPicPr>
        <xdr:cNvPr id="4" name="Picture 3"/>
        <xdr:cNvPicPr>
          <a:picLocks noChangeAspect="1"/>
        </xdr:cNvPicPr>
      </xdr:nvPicPr>
      <xdr:blipFill>
        <a:blip xmlns:r="http://schemas.openxmlformats.org/officeDocument/2006/relationships" r:embed="rId3"/>
        <a:stretch>
          <a:fillRect/>
        </a:stretch>
      </xdr:blipFill>
      <xdr:spPr>
        <a:xfrm>
          <a:off x="238125" y="1270000"/>
          <a:ext cx="11968165" cy="4737783"/>
        </a:xfrm>
        <a:prstGeom prst="rect">
          <a:avLst/>
        </a:prstGeom>
      </xdr:spPr>
    </xdr:pic>
    <xdr:clientData/>
  </xdr:twoCellAnchor>
  <xdr:twoCellAnchor>
    <xdr:from>
      <xdr:col>13</xdr:col>
      <xdr:colOff>94646</xdr:colOff>
      <xdr:row>13</xdr:row>
      <xdr:rowOff>92503</xdr:rowOff>
    </xdr:from>
    <xdr:to>
      <xdr:col>14</xdr:col>
      <xdr:colOff>604460</xdr:colOff>
      <xdr:row>15</xdr:row>
      <xdr:rowOff>165456</xdr:rowOff>
    </xdr:to>
    <xdr:sp macro="" textlink="">
      <xdr:nvSpPr>
        <xdr:cNvPr id="5" name="Oval 4"/>
        <xdr:cNvSpPr/>
      </xdr:nvSpPr>
      <xdr:spPr>
        <a:xfrm rot="19601469">
          <a:off x="8032146" y="2835703"/>
          <a:ext cx="1151164" cy="441253"/>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228599</xdr:colOff>
      <xdr:row>14</xdr:row>
      <xdr:rowOff>9526</xdr:rowOff>
    </xdr:from>
    <xdr:to>
      <xdr:col>19</xdr:col>
      <xdr:colOff>219074</xdr:colOff>
      <xdr:row>16</xdr:row>
      <xdr:rowOff>152400</xdr:rowOff>
    </xdr:to>
    <xdr:sp macro="" textlink="">
      <xdr:nvSpPr>
        <xdr:cNvPr id="6" name="Oval 5"/>
        <xdr:cNvSpPr/>
      </xdr:nvSpPr>
      <xdr:spPr>
        <a:xfrm>
          <a:off x="10731499" y="2936876"/>
          <a:ext cx="1273175" cy="511174"/>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20</xdr:col>
      <xdr:colOff>19050</xdr:colOff>
      <xdr:row>17</xdr:row>
      <xdr:rowOff>19049</xdr:rowOff>
    </xdr:from>
    <xdr:to>
      <xdr:col>23</xdr:col>
      <xdr:colOff>295275</xdr:colOff>
      <xdr:row>25</xdr:row>
      <xdr:rowOff>152400</xdr:rowOff>
    </xdr:to>
    <xdr:sp macro="" textlink="">
      <xdr:nvSpPr>
        <xdr:cNvPr id="7" name="TextBox 6"/>
        <xdr:cNvSpPr txBox="1"/>
      </xdr:nvSpPr>
      <xdr:spPr>
        <a:xfrm>
          <a:off x="12446000" y="3498849"/>
          <a:ext cx="2200275" cy="1606551"/>
        </a:xfrm>
        <a:prstGeom prst="rect">
          <a:avLst/>
        </a:prstGeom>
        <a:solidFill>
          <a:sysClr val="window" lastClr="FFFFFF"/>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Trend</a:t>
          </a:r>
          <a:r>
            <a:rPr lang="en-GB" sz="1100" u="none"/>
            <a:t>:</a:t>
          </a:r>
        </a:p>
        <a:p>
          <a:r>
            <a:rPr lang="en-GB" sz="1100" u="none"/>
            <a:t>A trend is </a:t>
          </a:r>
          <a:r>
            <a:rPr lang="en-GB" sz="1100" b="1" u="none"/>
            <a:t>five or more </a:t>
          </a:r>
          <a:r>
            <a:rPr lang="en-GB" sz="1100" u="none"/>
            <a:t>consecutive points all going up or all going down. If the value of two or more consecutive points is the same, only count the first point and ignore the repeating values; like values do not make or break a trend.</a:t>
          </a:r>
        </a:p>
      </xdr:txBody>
    </xdr:sp>
    <xdr:clientData/>
  </xdr:twoCellAnchor>
  <xdr:twoCellAnchor>
    <xdr:from>
      <xdr:col>20</xdr:col>
      <xdr:colOff>9525</xdr:colOff>
      <xdr:row>7</xdr:row>
      <xdr:rowOff>19050</xdr:rowOff>
    </xdr:from>
    <xdr:to>
      <xdr:col>23</xdr:col>
      <xdr:colOff>257175</xdr:colOff>
      <xdr:row>15</xdr:row>
      <xdr:rowOff>19050</xdr:rowOff>
    </xdr:to>
    <xdr:sp macro="" textlink="">
      <xdr:nvSpPr>
        <xdr:cNvPr id="8" name="TextBox 7"/>
        <xdr:cNvSpPr txBox="1"/>
      </xdr:nvSpPr>
      <xdr:spPr>
        <a:xfrm>
          <a:off x="12436475" y="1657350"/>
          <a:ext cx="2171700" cy="1473200"/>
        </a:xfrm>
        <a:prstGeom prst="rect">
          <a:avLst/>
        </a:prstGeom>
        <a:solidFill>
          <a:sysClr val="window" lastClr="FFFFFF"/>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Shift</a:t>
          </a:r>
          <a:r>
            <a:rPr lang="en-GB" sz="1100"/>
            <a:t>:</a:t>
          </a:r>
        </a:p>
        <a:p>
          <a:r>
            <a:rPr lang="en-GB" sz="1100"/>
            <a:t>A shift is </a:t>
          </a:r>
          <a:r>
            <a:rPr lang="en-GB" sz="1100" b="1"/>
            <a:t>six or more </a:t>
          </a:r>
          <a:r>
            <a:rPr lang="en-GB" sz="1100"/>
            <a:t>consecutive points all above or all below the extended median. Values that fall on the median do not add to, nor do they break, a shift. Skip all values that fall on the median and continue counting.</a:t>
          </a:r>
        </a:p>
        <a:p>
          <a:endParaRPr lang="en-GB" sz="1100"/>
        </a:p>
      </xdr:txBody>
    </xdr:sp>
    <xdr:clientData/>
  </xdr:twoCellAnchor>
  <xdr:twoCellAnchor>
    <xdr:from>
      <xdr:col>18</xdr:col>
      <xdr:colOff>223837</xdr:colOff>
      <xdr:row>11</xdr:row>
      <xdr:rowOff>19050</xdr:rowOff>
    </xdr:from>
    <xdr:to>
      <xdr:col>20</xdr:col>
      <xdr:colOff>9525</xdr:colOff>
      <xdr:row>14</xdr:row>
      <xdr:rowOff>9526</xdr:rowOff>
    </xdr:to>
    <xdr:cxnSp macro="">
      <xdr:nvCxnSpPr>
        <xdr:cNvPr id="9" name="Elbow Connector 8"/>
        <xdr:cNvCxnSpPr>
          <a:stCxn id="8" idx="1"/>
          <a:endCxn id="6" idx="0"/>
        </xdr:cNvCxnSpPr>
      </xdr:nvCxnSpPr>
      <xdr:spPr>
        <a:xfrm rot="10800000" flipV="1">
          <a:off x="11368087" y="2393950"/>
          <a:ext cx="1068388" cy="542926"/>
        </a:xfrm>
        <a:prstGeom prst="bentConnector2">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169398</xdr:colOff>
      <xdr:row>15</xdr:row>
      <xdr:rowOff>128169</xdr:rowOff>
    </xdr:from>
    <xdr:to>
      <xdr:col>20</xdr:col>
      <xdr:colOff>19050</xdr:colOff>
      <xdr:row>21</xdr:row>
      <xdr:rowOff>85725</xdr:rowOff>
    </xdr:to>
    <xdr:cxnSp macro="">
      <xdr:nvCxnSpPr>
        <xdr:cNvPr id="10" name="Elbow Connector 9"/>
        <xdr:cNvCxnSpPr>
          <a:stCxn id="7" idx="1"/>
          <a:endCxn id="5" idx="4"/>
        </xdr:cNvCxnSpPr>
      </xdr:nvCxnSpPr>
      <xdr:spPr>
        <a:xfrm rot="10800000">
          <a:off x="8748248" y="3239669"/>
          <a:ext cx="3697752" cy="1062456"/>
        </a:xfrm>
        <a:prstGeom prst="bentConnector2">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276225</xdr:colOff>
      <xdr:row>48</xdr:row>
      <xdr:rowOff>19050</xdr:rowOff>
    </xdr:from>
    <xdr:to>
      <xdr:col>19</xdr:col>
      <xdr:colOff>238125</xdr:colOff>
      <xdr:row>51</xdr:row>
      <xdr:rowOff>85725</xdr:rowOff>
    </xdr:to>
    <xdr:sp macro="" textlink="">
      <xdr:nvSpPr>
        <xdr:cNvPr id="11" name="Oval 10"/>
        <xdr:cNvSpPr/>
      </xdr:nvSpPr>
      <xdr:spPr>
        <a:xfrm>
          <a:off x="10137775" y="9950450"/>
          <a:ext cx="1885950" cy="619125"/>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20</xdr:col>
      <xdr:colOff>19050</xdr:colOff>
      <xdr:row>48</xdr:row>
      <xdr:rowOff>142875</xdr:rowOff>
    </xdr:from>
    <xdr:to>
      <xdr:col>22</xdr:col>
      <xdr:colOff>104775</xdr:colOff>
      <xdr:row>50</xdr:row>
      <xdr:rowOff>152400</xdr:rowOff>
    </xdr:to>
    <xdr:sp macro="" textlink="">
      <xdr:nvSpPr>
        <xdr:cNvPr id="12" name="TextBox 11"/>
        <xdr:cNvSpPr txBox="1"/>
      </xdr:nvSpPr>
      <xdr:spPr>
        <a:xfrm>
          <a:off x="12446000" y="10074275"/>
          <a:ext cx="1368425" cy="3778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Sustained</a:t>
          </a:r>
          <a:r>
            <a:rPr lang="en-GB" sz="1100" baseline="0"/>
            <a:t> Shift</a:t>
          </a:r>
          <a:endParaRPr lang="en-GB" sz="1100"/>
        </a:p>
      </xdr:txBody>
    </xdr:sp>
    <xdr:clientData/>
  </xdr:twoCellAnchor>
  <xdr:twoCellAnchor>
    <xdr:from>
      <xdr:col>19</xdr:col>
      <xdr:colOff>238125</xdr:colOff>
      <xdr:row>49</xdr:row>
      <xdr:rowOff>147638</xdr:rowOff>
    </xdr:from>
    <xdr:to>
      <xdr:col>20</xdr:col>
      <xdr:colOff>19050</xdr:colOff>
      <xdr:row>49</xdr:row>
      <xdr:rowOff>147638</xdr:rowOff>
    </xdr:to>
    <xdr:cxnSp macro="">
      <xdr:nvCxnSpPr>
        <xdr:cNvPr id="13" name="Straight Connector 12"/>
        <xdr:cNvCxnSpPr>
          <a:stCxn id="12" idx="1"/>
          <a:endCxn id="11" idx="6"/>
        </xdr:cNvCxnSpPr>
      </xdr:nvCxnSpPr>
      <xdr:spPr>
        <a:xfrm flipH="1">
          <a:off x="12023725" y="10263188"/>
          <a:ext cx="422275" cy="0"/>
        </a:xfrm>
        <a:prstGeom prst="lin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93</xdr:row>
      <xdr:rowOff>104775</xdr:rowOff>
    </xdr:from>
    <xdr:to>
      <xdr:col>5</xdr:col>
      <xdr:colOff>419100</xdr:colOff>
      <xdr:row>103</xdr:row>
      <xdr:rowOff>28575</xdr:rowOff>
    </xdr:to>
    <xdr:sp macro="" textlink="">
      <xdr:nvSpPr>
        <xdr:cNvPr id="14" name="Rounded Rectangle 13"/>
        <xdr:cNvSpPr/>
      </xdr:nvSpPr>
      <xdr:spPr>
        <a:xfrm>
          <a:off x="2708275" y="18824575"/>
          <a:ext cx="517525" cy="1765300"/>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47625</xdr:colOff>
      <xdr:row>102</xdr:row>
      <xdr:rowOff>57150</xdr:rowOff>
    </xdr:from>
    <xdr:to>
      <xdr:col>4</xdr:col>
      <xdr:colOff>533400</xdr:colOff>
      <xdr:row>111</xdr:row>
      <xdr:rowOff>38100</xdr:rowOff>
    </xdr:to>
    <xdr:sp macro="" textlink="">
      <xdr:nvSpPr>
        <xdr:cNvPr id="15" name="Rounded Rectangle 14"/>
        <xdr:cNvSpPr/>
      </xdr:nvSpPr>
      <xdr:spPr>
        <a:xfrm>
          <a:off x="2212975" y="20434300"/>
          <a:ext cx="485775" cy="1638300"/>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590551</xdr:colOff>
      <xdr:row>99</xdr:row>
      <xdr:rowOff>85725</xdr:rowOff>
    </xdr:from>
    <xdr:to>
      <xdr:col>14</xdr:col>
      <xdr:colOff>428625</xdr:colOff>
      <xdr:row>104</xdr:row>
      <xdr:rowOff>133350</xdr:rowOff>
    </xdr:to>
    <xdr:sp macro="" textlink="">
      <xdr:nvSpPr>
        <xdr:cNvPr id="16" name="TextBox 15"/>
        <xdr:cNvSpPr txBox="1"/>
      </xdr:nvSpPr>
      <xdr:spPr>
        <a:xfrm>
          <a:off x="6604001" y="19910425"/>
          <a:ext cx="2403474" cy="96837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Create a new median function starting at the first point of the maintained</a:t>
          </a:r>
          <a:r>
            <a:rPr lang="en-GB" sz="1100" baseline="0"/>
            <a:t> shift.  Remove the  function from the corresponding extended median cells.</a:t>
          </a:r>
          <a:endParaRPr lang="en-GB" sz="1100"/>
        </a:p>
      </xdr:txBody>
    </xdr:sp>
    <xdr:clientData/>
  </xdr:twoCellAnchor>
  <xdr:twoCellAnchor>
    <xdr:from>
      <xdr:col>10</xdr:col>
      <xdr:colOff>600075</xdr:colOff>
      <xdr:row>105</xdr:row>
      <xdr:rowOff>114300</xdr:rowOff>
    </xdr:from>
    <xdr:to>
      <xdr:col>14</xdr:col>
      <xdr:colOff>438150</xdr:colOff>
      <xdr:row>110</xdr:row>
      <xdr:rowOff>142875</xdr:rowOff>
    </xdr:to>
    <xdr:sp macro="" textlink="">
      <xdr:nvSpPr>
        <xdr:cNvPr id="17" name="TextBox 16"/>
        <xdr:cNvSpPr txBox="1"/>
      </xdr:nvSpPr>
      <xdr:spPr>
        <a:xfrm>
          <a:off x="6613525" y="21043900"/>
          <a:ext cx="2403475" cy="9493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Once a new median consisting</a:t>
          </a:r>
          <a:r>
            <a:rPr lang="en-GB" sz="1100" baseline="0"/>
            <a:t> of 12 points has been complete, a new extended median can be set. This should be based on the same points used in the new median.</a:t>
          </a:r>
          <a:endParaRPr lang="en-GB" sz="1100"/>
        </a:p>
      </xdr:txBody>
    </xdr:sp>
    <xdr:clientData/>
  </xdr:twoCellAnchor>
  <xdr:twoCellAnchor>
    <xdr:from>
      <xdr:col>5</xdr:col>
      <xdr:colOff>419101</xdr:colOff>
      <xdr:row>98</xdr:row>
      <xdr:rowOff>66676</xdr:rowOff>
    </xdr:from>
    <xdr:to>
      <xdr:col>10</xdr:col>
      <xdr:colOff>590552</xdr:colOff>
      <xdr:row>102</xdr:row>
      <xdr:rowOff>14289</xdr:rowOff>
    </xdr:to>
    <xdr:cxnSp macro="">
      <xdr:nvCxnSpPr>
        <xdr:cNvPr id="18" name="Elbow Connector 17"/>
        <xdr:cNvCxnSpPr>
          <a:stCxn id="16" idx="1"/>
          <a:endCxn id="14" idx="3"/>
        </xdr:cNvCxnSpPr>
      </xdr:nvCxnSpPr>
      <xdr:spPr>
        <a:xfrm rot="10800000">
          <a:off x="3225801" y="19707226"/>
          <a:ext cx="3378201" cy="684213"/>
        </a:xfrm>
        <a:prstGeom prst="bentConnector3">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552450</xdr:colOff>
      <xdr:row>108</xdr:row>
      <xdr:rowOff>33338</xdr:rowOff>
    </xdr:from>
    <xdr:to>
      <xdr:col>10</xdr:col>
      <xdr:colOff>600075</xdr:colOff>
      <xdr:row>108</xdr:row>
      <xdr:rowOff>38100</xdr:rowOff>
    </xdr:to>
    <xdr:cxnSp macro="">
      <xdr:nvCxnSpPr>
        <xdr:cNvPr id="19" name="Straight Connector 18"/>
        <xdr:cNvCxnSpPr>
          <a:stCxn id="17" idx="1"/>
        </xdr:cNvCxnSpPr>
      </xdr:nvCxnSpPr>
      <xdr:spPr>
        <a:xfrm flipH="1">
          <a:off x="2717800" y="21515388"/>
          <a:ext cx="3895725" cy="4762"/>
        </a:xfrm>
        <a:prstGeom prst="lin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438151</xdr:colOff>
      <xdr:row>3</xdr:row>
      <xdr:rowOff>9524</xdr:rowOff>
    </xdr:from>
    <xdr:to>
      <xdr:col>35</xdr:col>
      <xdr:colOff>527051</xdr:colOff>
      <xdr:row>23</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19</xdr:col>
      <xdr:colOff>7937</xdr:colOff>
      <xdr:row>3</xdr:row>
      <xdr:rowOff>12699</xdr:rowOff>
    </xdr:from>
    <xdr:to>
      <xdr:col>29</xdr:col>
      <xdr:colOff>292101</xdr:colOff>
      <xdr:row>27</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527050</xdr:colOff>
      <xdr:row>3</xdr:row>
      <xdr:rowOff>41274</xdr:rowOff>
    </xdr:from>
    <xdr:to>
      <xdr:col>29</xdr:col>
      <xdr:colOff>558800</xdr:colOff>
      <xdr:row>26</xdr:row>
      <xdr:rowOff>158750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26</xdr:col>
      <xdr:colOff>438151</xdr:colOff>
      <xdr:row>3</xdr:row>
      <xdr:rowOff>9524</xdr:rowOff>
    </xdr:from>
    <xdr:to>
      <xdr:col>35</xdr:col>
      <xdr:colOff>527051</xdr:colOff>
      <xdr:row>23</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639762</xdr:colOff>
      <xdr:row>3</xdr:row>
      <xdr:rowOff>15874</xdr:rowOff>
    </xdr:from>
    <xdr:to>
      <xdr:col>30</xdr:col>
      <xdr:colOff>549276</xdr:colOff>
      <xdr:row>27</xdr:row>
      <xdr:rowOff>6350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21</xdr:col>
      <xdr:colOff>7936</xdr:colOff>
      <xdr:row>2</xdr:row>
      <xdr:rowOff>609599</xdr:rowOff>
    </xdr:from>
    <xdr:to>
      <xdr:col>31</xdr:col>
      <xdr:colOff>44450</xdr:colOff>
      <xdr:row>26</xdr:row>
      <xdr:rowOff>177800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636587</xdr:colOff>
      <xdr:row>3</xdr:row>
      <xdr:rowOff>12700</xdr:rowOff>
    </xdr:from>
    <xdr:to>
      <xdr:col>29</xdr:col>
      <xdr:colOff>6350</xdr:colOff>
      <xdr:row>27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s.pspcontact@nhs.sco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7"/>
  <sheetViews>
    <sheetView tabSelected="1" workbookViewId="0">
      <selection sqref="A1:M1"/>
    </sheetView>
  </sheetViews>
  <sheetFormatPr defaultColWidth="0" defaultRowHeight="15" x14ac:dyDescent="0.25"/>
  <cols>
    <col min="1" max="13" width="8.7109375" customWidth="1"/>
    <col min="14" max="14" width="4" customWidth="1"/>
    <col min="15" max="15" width="10.85546875" customWidth="1"/>
    <col min="16" max="16" width="22.7109375" customWidth="1"/>
    <col min="17" max="16383" width="8.7109375" hidden="1"/>
    <col min="16384" max="16384" width="6.5703125" hidden="1"/>
  </cols>
  <sheetData>
    <row r="1" spans="1:16" ht="21" x14ac:dyDescent="0.35">
      <c r="A1" s="208" t="s">
        <v>55</v>
      </c>
      <c r="B1" s="208"/>
      <c r="C1" s="208"/>
      <c r="D1" s="208"/>
      <c r="E1" s="208"/>
      <c r="F1" s="208"/>
      <c r="G1" s="208"/>
      <c r="H1" s="208"/>
      <c r="I1" s="208"/>
      <c r="J1" s="208"/>
      <c r="K1" s="208"/>
      <c r="L1" s="208"/>
      <c r="M1" s="208"/>
      <c r="O1" t="s">
        <v>56</v>
      </c>
      <c r="P1" s="198">
        <v>1</v>
      </c>
    </row>
    <row r="2" spans="1:16" x14ac:dyDescent="0.25">
      <c r="O2" t="s">
        <v>57</v>
      </c>
      <c r="P2" s="60">
        <v>44330</v>
      </c>
    </row>
    <row r="3" spans="1:16" x14ac:dyDescent="0.25">
      <c r="O3" t="s">
        <v>58</v>
      </c>
      <c r="P3" s="199" t="s">
        <v>71</v>
      </c>
    </row>
    <row r="5" spans="1:16" ht="181.5" customHeight="1" x14ac:dyDescent="0.25">
      <c r="A5" s="209" t="s">
        <v>72</v>
      </c>
      <c r="B5" s="210"/>
      <c r="C5" s="210"/>
      <c r="D5" s="210"/>
      <c r="E5" s="210"/>
      <c r="F5" s="210"/>
      <c r="G5" s="210"/>
      <c r="H5" s="210"/>
      <c r="I5" s="210"/>
      <c r="J5" s="210"/>
      <c r="K5" s="210"/>
      <c r="L5" s="210"/>
      <c r="M5" s="210"/>
    </row>
    <row r="7" spans="1:16" ht="181.5" customHeight="1" x14ac:dyDescent="0.25">
      <c r="A7" s="211" t="s">
        <v>75</v>
      </c>
      <c r="B7" s="210"/>
      <c r="C7" s="210"/>
      <c r="D7" s="210"/>
      <c r="E7" s="210"/>
      <c r="F7" s="210"/>
      <c r="G7" s="210"/>
      <c r="H7" s="210"/>
      <c r="I7" s="210"/>
      <c r="J7" s="210"/>
      <c r="K7" s="210"/>
      <c r="L7" s="210"/>
      <c r="M7" s="210"/>
    </row>
  </sheetData>
  <sheetProtection sheet="1" objects="1" scenarios="1"/>
  <mergeCells count="3">
    <mergeCell ref="A1:M1"/>
    <mergeCell ref="A5:M5"/>
    <mergeCell ref="A7:M7"/>
  </mergeCells>
  <hyperlinks>
    <hyperlink ref="P3" r:id="rId1" display="mailto:his.pspcontact@nhs.scot"/>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24"/>
  <sheetViews>
    <sheetView topLeftCell="A22" workbookViewId="0"/>
  </sheetViews>
  <sheetFormatPr defaultRowHeight="15" x14ac:dyDescent="0.25"/>
  <sheetData>
    <row r="1" spans="1:21" x14ac:dyDescent="0.25">
      <c r="B1" s="41" t="s">
        <v>29</v>
      </c>
    </row>
    <row r="2" spans="1:21" ht="94.5" x14ac:dyDescent="0.25">
      <c r="A2" t="s">
        <v>19</v>
      </c>
      <c r="B2" s="42" t="s">
        <v>33</v>
      </c>
      <c r="C2" s="35" t="s">
        <v>30</v>
      </c>
      <c r="D2" s="35" t="s">
        <v>31</v>
      </c>
      <c r="E2" s="54" t="s">
        <v>32</v>
      </c>
      <c r="F2" s="35"/>
      <c r="G2" s="35"/>
      <c r="H2" s="35"/>
      <c r="I2" s="35" t="s">
        <v>34</v>
      </c>
      <c r="J2" s="35" t="s">
        <v>35</v>
      </c>
      <c r="K2" s="35" t="s">
        <v>36</v>
      </c>
      <c r="M2" s="35"/>
      <c r="N2" s="26" t="s">
        <v>19</v>
      </c>
      <c r="O2" s="26" t="s">
        <v>33</v>
      </c>
      <c r="P2" s="27" t="s">
        <v>41</v>
      </c>
      <c r="Q2" s="28" t="s">
        <v>42</v>
      </c>
      <c r="R2" s="18" t="s">
        <v>1</v>
      </c>
    </row>
    <row r="3" spans="1:21" x14ac:dyDescent="0.25">
      <c r="A3" s="50">
        <v>44197</v>
      </c>
      <c r="B3" s="48" t="s">
        <v>37</v>
      </c>
      <c r="C3" s="36">
        <v>1</v>
      </c>
      <c r="D3" s="36" t="s">
        <v>27</v>
      </c>
      <c r="E3" s="55">
        <f>COUNTIF(D3, "yes")</f>
        <v>1</v>
      </c>
      <c r="F3" s="31"/>
      <c r="G3" s="53">
        <v>44197</v>
      </c>
      <c r="H3" s="53" t="str">
        <f>VLOOKUP(G3,A3:B800,2,0)</f>
        <v>week 1</v>
      </c>
      <c r="I3">
        <f>SUM(E3:E7)</f>
        <v>4</v>
      </c>
      <c r="J3">
        <f>COUNTIF(D3:D7,"*")</f>
        <v>5</v>
      </c>
      <c r="K3" s="39">
        <f>IF(COUNTA(H3:J3)&lt;3,NA(),IF(J3=0,#N/A,I3/J3%))</f>
        <v>80</v>
      </c>
      <c r="M3" s="47"/>
      <c r="N3" s="33">
        <v>43831</v>
      </c>
      <c r="O3" s="59">
        <v>44319</v>
      </c>
      <c r="P3" s="23">
        <v>3</v>
      </c>
      <c r="Q3" s="23">
        <v>5</v>
      </c>
      <c r="R3" s="16">
        <f>IF(COUNTA(O3:Q3)&lt;3,NA(),IF(Q3=0,#N/A,P3/Q3%))</f>
        <v>60</v>
      </c>
      <c r="T3" s="47" t="s">
        <v>33</v>
      </c>
      <c r="U3" s="60">
        <f>HLOOKUP(T3,$N$2:$R$700,2,0)</f>
        <v>44319</v>
      </c>
    </row>
    <row r="4" spans="1:21" x14ac:dyDescent="0.25">
      <c r="A4" s="51"/>
      <c r="B4" s="46"/>
      <c r="C4" s="31">
        <v>2</v>
      </c>
      <c r="D4" s="31" t="s">
        <v>27</v>
      </c>
      <c r="E4" s="56">
        <f t="shared" ref="E4:E22" si="0">COUNTIF(D4, "yes")</f>
        <v>1</v>
      </c>
      <c r="F4" s="31"/>
      <c r="G4" s="31"/>
      <c r="H4" s="31"/>
      <c r="K4" s="39"/>
      <c r="N4" s="32"/>
      <c r="O4" s="59">
        <v>44326</v>
      </c>
      <c r="P4" s="24">
        <v>5</v>
      </c>
      <c r="Q4" s="24">
        <v>5</v>
      </c>
      <c r="R4" s="16">
        <f t="shared" ref="R4:R6" si="1">IF(COUNTA(O4:Q4)&lt;3,NA(),IF(Q4=0,#N/A,P4/Q4%))</f>
        <v>100</v>
      </c>
      <c r="T4" s="47" t="s">
        <v>33</v>
      </c>
      <c r="U4" s="60">
        <f>HLOOKUP(T4,$N$2:$R$700,3,0)</f>
        <v>44326</v>
      </c>
    </row>
    <row r="5" spans="1:21" x14ac:dyDescent="0.25">
      <c r="A5" s="51"/>
      <c r="B5" s="46"/>
      <c r="C5" s="31">
        <v>3</v>
      </c>
      <c r="D5" s="31" t="s">
        <v>27</v>
      </c>
      <c r="E5" s="56">
        <f t="shared" si="0"/>
        <v>1</v>
      </c>
      <c r="F5" s="31"/>
      <c r="G5" s="31"/>
      <c r="H5" s="31"/>
      <c r="K5" s="39"/>
      <c r="N5" s="32"/>
      <c r="O5" s="59">
        <v>44333</v>
      </c>
      <c r="P5" s="24">
        <v>4</v>
      </c>
      <c r="Q5" s="24">
        <v>5</v>
      </c>
      <c r="R5" s="16">
        <f t="shared" si="1"/>
        <v>80</v>
      </c>
      <c r="T5" s="47" t="s">
        <v>33</v>
      </c>
      <c r="U5" s="60">
        <f>HLOOKUP(T5,$N$2:$R$700,4,0)</f>
        <v>44333</v>
      </c>
    </row>
    <row r="6" spans="1:21" x14ac:dyDescent="0.25">
      <c r="A6" s="51"/>
      <c r="B6" s="46"/>
      <c r="C6" s="31">
        <v>4</v>
      </c>
      <c r="D6" s="31" t="s">
        <v>28</v>
      </c>
      <c r="E6" s="56">
        <f t="shared" si="0"/>
        <v>0</v>
      </c>
      <c r="F6" s="31"/>
      <c r="G6" s="31"/>
      <c r="H6" s="31"/>
      <c r="K6" s="39"/>
      <c r="N6" s="32"/>
      <c r="O6" s="59">
        <v>44340</v>
      </c>
      <c r="P6" s="24">
        <v>4</v>
      </c>
      <c r="Q6" s="24">
        <v>5</v>
      </c>
      <c r="R6" s="16">
        <f t="shared" si="1"/>
        <v>80</v>
      </c>
      <c r="T6" s="47" t="s">
        <v>33</v>
      </c>
      <c r="U6" s="60">
        <f>HLOOKUP(T6,$N$2:$R$700,5,0)</f>
        <v>44340</v>
      </c>
    </row>
    <row r="7" spans="1:21" x14ac:dyDescent="0.25">
      <c r="A7" s="51"/>
      <c r="B7" s="49"/>
      <c r="C7" s="37">
        <v>5</v>
      </c>
      <c r="D7" s="37" t="s">
        <v>27</v>
      </c>
      <c r="E7" s="57">
        <f t="shared" si="0"/>
        <v>1</v>
      </c>
      <c r="F7" s="31"/>
      <c r="G7" s="31"/>
      <c r="H7" s="31"/>
      <c r="K7" s="39"/>
      <c r="N7" s="34"/>
      <c r="O7" s="29"/>
      <c r="P7" s="25"/>
      <c r="Q7" s="25"/>
      <c r="R7" s="16"/>
      <c r="T7" s="47"/>
    </row>
    <row r="8" spans="1:21" x14ac:dyDescent="0.25">
      <c r="A8" s="51"/>
      <c r="B8" s="40" t="s">
        <v>38</v>
      </c>
      <c r="C8" s="36">
        <v>1</v>
      </c>
      <c r="D8" s="36" t="s">
        <v>27</v>
      </c>
      <c r="E8" s="55">
        <f t="shared" si="0"/>
        <v>1</v>
      </c>
      <c r="F8" s="31"/>
      <c r="G8" s="31"/>
      <c r="H8" s="31"/>
      <c r="K8" s="39"/>
      <c r="T8" s="47"/>
    </row>
    <row r="9" spans="1:21" x14ac:dyDescent="0.25">
      <c r="A9" s="51"/>
      <c r="B9" s="43"/>
      <c r="C9" s="31">
        <v>2</v>
      </c>
      <c r="D9" s="31" t="s">
        <v>27</v>
      </c>
      <c r="E9" s="56">
        <f t="shared" si="0"/>
        <v>1</v>
      </c>
      <c r="F9" s="31"/>
      <c r="G9" s="31"/>
      <c r="H9" s="31"/>
      <c r="K9" s="39"/>
      <c r="T9" s="47"/>
    </row>
    <row r="10" spans="1:21" x14ac:dyDescent="0.25">
      <c r="A10" s="51"/>
      <c r="B10" s="43"/>
      <c r="C10" s="31">
        <v>3</v>
      </c>
      <c r="D10" s="31"/>
      <c r="E10" s="56">
        <f t="shared" si="0"/>
        <v>0</v>
      </c>
      <c r="F10" s="31"/>
      <c r="G10" s="31"/>
      <c r="H10" s="31"/>
      <c r="K10" s="39"/>
      <c r="T10" s="47"/>
    </row>
    <row r="11" spans="1:21" x14ac:dyDescent="0.25">
      <c r="A11" s="51"/>
      <c r="B11" s="43"/>
      <c r="C11" s="31">
        <v>4</v>
      </c>
      <c r="D11" s="31"/>
      <c r="E11" s="56">
        <f t="shared" si="0"/>
        <v>0</v>
      </c>
      <c r="F11" s="31"/>
      <c r="G11" s="31"/>
      <c r="H11" s="31"/>
      <c r="K11" s="39"/>
      <c r="T11" s="47"/>
    </row>
    <row r="12" spans="1:21" x14ac:dyDescent="0.25">
      <c r="A12" s="51"/>
      <c r="B12" s="44"/>
      <c r="C12" s="37">
        <v>5</v>
      </c>
      <c r="D12" s="37"/>
      <c r="E12" s="57">
        <f t="shared" si="0"/>
        <v>0</v>
      </c>
      <c r="F12" s="31"/>
      <c r="G12" s="31"/>
      <c r="H12" s="31"/>
      <c r="K12" s="39"/>
      <c r="T12" s="47"/>
    </row>
    <row r="13" spans="1:21" x14ac:dyDescent="0.25">
      <c r="A13" s="51"/>
      <c r="B13" s="48" t="s">
        <v>39</v>
      </c>
      <c r="C13" s="36">
        <v>1</v>
      </c>
      <c r="D13" s="36" t="s">
        <v>28</v>
      </c>
      <c r="E13" s="55">
        <f t="shared" si="0"/>
        <v>0</v>
      </c>
      <c r="F13" s="31"/>
      <c r="G13" s="31"/>
      <c r="H13" s="31"/>
      <c r="K13" s="39"/>
      <c r="T13" s="47"/>
    </row>
    <row r="14" spans="1:21" x14ac:dyDescent="0.25">
      <c r="A14" s="51"/>
      <c r="B14" s="46"/>
      <c r="C14" s="31">
        <v>2</v>
      </c>
      <c r="D14" s="31" t="s">
        <v>27</v>
      </c>
      <c r="E14" s="56">
        <f t="shared" si="0"/>
        <v>1</v>
      </c>
      <c r="F14" s="31"/>
      <c r="G14" s="31"/>
      <c r="H14" s="31"/>
      <c r="K14" s="39"/>
      <c r="T14" s="47"/>
    </row>
    <row r="15" spans="1:21" x14ac:dyDescent="0.25">
      <c r="A15" s="51"/>
      <c r="B15" s="46"/>
      <c r="C15" s="31">
        <v>3</v>
      </c>
      <c r="D15" s="31" t="s">
        <v>27</v>
      </c>
      <c r="E15" s="56">
        <f t="shared" si="0"/>
        <v>1</v>
      </c>
      <c r="F15" s="31"/>
      <c r="G15" s="31"/>
      <c r="H15" s="31"/>
      <c r="K15" s="39"/>
      <c r="T15" s="47"/>
    </row>
    <row r="16" spans="1:21" x14ac:dyDescent="0.25">
      <c r="A16" s="51"/>
      <c r="B16" s="46"/>
      <c r="C16" s="31">
        <v>4</v>
      </c>
      <c r="D16" s="38" t="s">
        <v>27</v>
      </c>
      <c r="E16" s="56">
        <f t="shared" si="0"/>
        <v>1</v>
      </c>
      <c r="F16" s="31"/>
      <c r="G16" s="31"/>
      <c r="H16" s="31"/>
      <c r="K16" s="39"/>
      <c r="T16" s="47"/>
    </row>
    <row r="17" spans="1:20" x14ac:dyDescent="0.25">
      <c r="A17" s="51"/>
      <c r="B17" s="49"/>
      <c r="C17" s="37">
        <v>5</v>
      </c>
      <c r="D17" s="37" t="s">
        <v>27</v>
      </c>
      <c r="E17" s="57">
        <f t="shared" si="0"/>
        <v>1</v>
      </c>
      <c r="F17" s="31"/>
      <c r="G17" s="31"/>
      <c r="H17" s="31"/>
      <c r="K17" s="39"/>
      <c r="T17" s="47"/>
    </row>
    <row r="18" spans="1:20" x14ac:dyDescent="0.25">
      <c r="A18" s="51"/>
      <c r="B18" s="40" t="s">
        <v>40</v>
      </c>
      <c r="C18" s="52">
        <v>1</v>
      </c>
      <c r="D18" s="36" t="s">
        <v>27</v>
      </c>
      <c r="E18" s="55">
        <f t="shared" si="0"/>
        <v>1</v>
      </c>
      <c r="F18" s="31"/>
      <c r="G18" s="31"/>
      <c r="H18" s="31"/>
      <c r="K18" s="39"/>
      <c r="T18" s="47"/>
    </row>
    <row r="19" spans="1:20" x14ac:dyDescent="0.25">
      <c r="A19" s="51"/>
      <c r="B19" s="43"/>
      <c r="C19" s="31">
        <v>2</v>
      </c>
      <c r="D19" s="31"/>
      <c r="E19" s="56">
        <f t="shared" si="0"/>
        <v>0</v>
      </c>
      <c r="F19" s="31"/>
      <c r="G19" s="31"/>
      <c r="H19" s="31"/>
      <c r="K19" s="39"/>
      <c r="T19" s="47"/>
    </row>
    <row r="20" spans="1:20" x14ac:dyDescent="0.25">
      <c r="A20" s="51"/>
      <c r="B20" s="43"/>
      <c r="C20" s="31">
        <v>3</v>
      </c>
      <c r="D20" s="31"/>
      <c r="E20" s="56">
        <f t="shared" si="0"/>
        <v>0</v>
      </c>
      <c r="F20" s="31"/>
      <c r="G20" s="31"/>
      <c r="H20" s="31"/>
      <c r="K20" s="39"/>
    </row>
    <row r="21" spans="1:20" x14ac:dyDescent="0.25">
      <c r="A21" s="51"/>
      <c r="B21" s="43"/>
      <c r="C21" s="31">
        <v>4</v>
      </c>
      <c r="D21" s="38" t="s">
        <v>27</v>
      </c>
      <c r="E21" s="56">
        <f t="shared" si="0"/>
        <v>1</v>
      </c>
      <c r="F21" s="31"/>
      <c r="G21" s="31"/>
      <c r="H21" s="31"/>
      <c r="K21" s="39"/>
    </row>
    <row r="22" spans="1:20" x14ac:dyDescent="0.25">
      <c r="A22" s="30"/>
      <c r="B22" s="44"/>
      <c r="C22" s="37">
        <v>5</v>
      </c>
      <c r="D22" s="37" t="s">
        <v>27</v>
      </c>
      <c r="E22" s="57">
        <f t="shared" si="0"/>
        <v>1</v>
      </c>
      <c r="F22" s="31"/>
      <c r="G22" s="31"/>
      <c r="H22" s="31"/>
      <c r="K22" s="39"/>
    </row>
    <row r="23" spans="1:20" x14ac:dyDescent="0.25">
      <c r="B23" s="45"/>
      <c r="C23" s="31"/>
      <c r="D23" s="31"/>
      <c r="E23" s="58"/>
      <c r="F23" s="31"/>
    </row>
    <row r="24" spans="1:20" x14ac:dyDescent="0.25">
      <c r="B24" s="45"/>
      <c r="C24" s="31"/>
      <c r="D24" s="31"/>
      <c r="E24" s="58"/>
      <c r="F24" s="3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5"/>
  <sheetViews>
    <sheetView showGridLines="0" showRowColHeaders="0" zoomScale="90" zoomScaleNormal="90" workbookViewId="0">
      <selection activeCell="Q3" sqref="Q3"/>
    </sheetView>
  </sheetViews>
  <sheetFormatPr defaultColWidth="0" defaultRowHeight="14.45" customHeight="1" zeroHeight="1" x14ac:dyDescent="0.25"/>
  <cols>
    <col min="1" max="1" width="3.42578125" customWidth="1"/>
    <col min="2" max="25" width="9.140625" customWidth="1"/>
    <col min="26" max="28" width="0" hidden="1" customWidth="1"/>
    <col min="29" max="16384" width="9.140625" hidden="1"/>
  </cols>
  <sheetData>
    <row r="1" spans="1:28" ht="26.25" x14ac:dyDescent="0.4">
      <c r="A1" s="200"/>
      <c r="B1" s="200" t="s">
        <v>59</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row>
    <row r="2" spans="1:28" ht="15" x14ac:dyDescent="0.25"/>
    <row r="3" spans="1:28" ht="35.25" customHeight="1" x14ac:dyDescent="0.25">
      <c r="B3" s="212" t="s">
        <v>60</v>
      </c>
      <c r="C3" s="212"/>
      <c r="D3" s="212"/>
      <c r="E3" s="212"/>
      <c r="F3" s="212"/>
      <c r="G3" s="212"/>
      <c r="H3" s="212"/>
      <c r="I3" s="212"/>
      <c r="J3" s="212"/>
      <c r="K3" s="212"/>
      <c r="L3" s="212"/>
    </row>
    <row r="4" spans="1:28" ht="15.75" x14ac:dyDescent="0.25">
      <c r="B4" s="212" t="s">
        <v>61</v>
      </c>
      <c r="C4" s="212"/>
      <c r="D4" s="212"/>
      <c r="E4" s="212"/>
      <c r="F4" s="212"/>
      <c r="G4" s="212"/>
      <c r="H4" s="212"/>
      <c r="I4" s="212"/>
      <c r="J4" s="212"/>
      <c r="K4" s="212"/>
      <c r="L4" s="212"/>
    </row>
    <row r="5" spans="1:28" ht="9" customHeight="1" x14ac:dyDescent="0.25"/>
    <row r="6" spans="1:28" ht="15" x14ac:dyDescent="0.25"/>
    <row r="7" spans="1:28" ht="15" x14ac:dyDescent="0.25"/>
    <row r="8" spans="1:28" ht="15" x14ac:dyDescent="0.25"/>
    <row r="9" spans="1:28" ht="15" x14ac:dyDescent="0.25"/>
    <row r="10" spans="1:28" ht="15" x14ac:dyDescent="0.25"/>
    <row r="11" spans="1:28" ht="15" x14ac:dyDescent="0.25"/>
    <row r="12" spans="1:28" ht="15" x14ac:dyDescent="0.25"/>
    <row r="13" spans="1:28" ht="15" x14ac:dyDescent="0.25"/>
    <row r="14" spans="1:28" ht="15" x14ac:dyDescent="0.25"/>
    <row r="15" spans="1:28" ht="15" x14ac:dyDescent="0.25"/>
    <row r="16" spans="1:28" ht="15" x14ac:dyDescent="0.25"/>
    <row r="17" ht="15" x14ac:dyDescent="0.25"/>
    <row r="18" ht="15" x14ac:dyDescent="0.25"/>
    <row r="19" ht="15" x14ac:dyDescent="0.25"/>
    <row r="20" ht="15" x14ac:dyDescent="0.25"/>
    <row r="21" ht="15" x14ac:dyDescent="0.25"/>
    <row r="22" ht="15" x14ac:dyDescent="0.25"/>
    <row r="23" ht="15" x14ac:dyDescent="0.25"/>
    <row r="24" ht="15" x14ac:dyDescent="0.25"/>
    <row r="25" ht="15" x14ac:dyDescent="0.25"/>
    <row r="26" ht="15" x14ac:dyDescent="0.25"/>
    <row r="27" ht="15" x14ac:dyDescent="0.25"/>
    <row r="28" ht="15" x14ac:dyDescent="0.25"/>
    <row r="29" ht="15" x14ac:dyDescent="0.25"/>
    <row r="30" ht="15" x14ac:dyDescent="0.25"/>
    <row r="31" ht="15" x14ac:dyDescent="0.25"/>
    <row r="32" ht="15" x14ac:dyDescent="0.25"/>
    <row r="33" spans="1:28" ht="15" x14ac:dyDescent="0.25"/>
    <row r="34" spans="1:28" ht="20.25" customHeight="1" x14ac:dyDescent="0.35">
      <c r="A34" s="201"/>
      <c r="B34" s="202" t="s">
        <v>62</v>
      </c>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row>
    <row r="35" spans="1:28" ht="15" x14ac:dyDescent="0.25"/>
    <row r="36" spans="1:28" ht="30" customHeight="1" x14ac:dyDescent="0.25">
      <c r="B36" s="213" t="s">
        <v>70</v>
      </c>
      <c r="C36" s="213"/>
      <c r="D36" s="213"/>
      <c r="E36" s="213"/>
      <c r="F36" s="213"/>
      <c r="G36" s="213"/>
      <c r="H36" s="213"/>
      <c r="I36" s="213"/>
      <c r="J36" s="213"/>
      <c r="K36" s="213"/>
      <c r="L36" s="213"/>
    </row>
    <row r="37" spans="1:28" ht="30" customHeight="1" x14ac:dyDescent="0.25">
      <c r="B37" s="213" t="s">
        <v>63</v>
      </c>
      <c r="C37" s="213"/>
      <c r="D37" s="213"/>
      <c r="E37" s="213"/>
      <c r="F37" s="213"/>
      <c r="G37" s="213"/>
      <c r="H37" s="213"/>
      <c r="I37" s="213"/>
      <c r="J37" s="213"/>
      <c r="K37" s="213"/>
      <c r="L37" s="213"/>
    </row>
    <row r="38" spans="1:28" ht="45" customHeight="1" x14ac:dyDescent="0.25">
      <c r="B38" s="209" t="s">
        <v>68</v>
      </c>
      <c r="C38" s="209"/>
      <c r="D38" s="209"/>
      <c r="E38" s="209"/>
      <c r="F38" s="209"/>
      <c r="G38" s="209"/>
      <c r="H38" s="209"/>
      <c r="I38" s="209"/>
      <c r="J38" s="209"/>
      <c r="K38" s="209"/>
      <c r="L38" s="209"/>
    </row>
    <row r="39" spans="1:28" ht="6" customHeight="1" x14ac:dyDescent="0.25"/>
    <row r="40" spans="1:28" ht="15" x14ac:dyDescent="0.25"/>
    <row r="41" spans="1:28" ht="15" x14ac:dyDescent="0.25"/>
    <row r="42" spans="1:28" ht="15" x14ac:dyDescent="0.25">
      <c r="B42" t="s">
        <v>64</v>
      </c>
    </row>
    <row r="43" spans="1:28" ht="15" x14ac:dyDescent="0.25"/>
    <row r="44" spans="1:28" ht="15" x14ac:dyDescent="0.25"/>
    <row r="45" spans="1:28" ht="15" x14ac:dyDescent="0.25"/>
    <row r="46" spans="1:28" ht="15" x14ac:dyDescent="0.25"/>
    <row r="47" spans="1:28" ht="15" x14ac:dyDescent="0.25"/>
    <row r="48" spans="1:28" ht="15" x14ac:dyDescent="0.25"/>
    <row r="49" ht="15" x14ac:dyDescent="0.25"/>
    <row r="50" ht="15" x14ac:dyDescent="0.25"/>
    <row r="51" ht="15" x14ac:dyDescent="0.25"/>
    <row r="52" ht="15" x14ac:dyDescent="0.25"/>
    <row r="53" ht="15" x14ac:dyDescent="0.25"/>
    <row r="54" ht="15" x14ac:dyDescent="0.25"/>
    <row r="55" ht="15" x14ac:dyDescent="0.25"/>
    <row r="56" ht="15" x14ac:dyDescent="0.25"/>
    <row r="57" ht="15" x14ac:dyDescent="0.25"/>
    <row r="58" ht="15" x14ac:dyDescent="0.25"/>
    <row r="59" ht="15" x14ac:dyDescent="0.25"/>
    <row r="60" ht="15" x14ac:dyDescent="0.25"/>
    <row r="61" ht="15" x14ac:dyDescent="0.25"/>
    <row r="62" ht="15" x14ac:dyDescent="0.25"/>
    <row r="63" ht="15" x14ac:dyDescent="0.25"/>
    <row r="64" ht="15" x14ac:dyDescent="0.25"/>
    <row r="65" spans="1:28" ht="15" x14ac:dyDescent="0.25"/>
    <row r="66" spans="1:28" ht="15" x14ac:dyDescent="0.25"/>
    <row r="67" spans="1:28" ht="15" x14ac:dyDescent="0.25"/>
    <row r="68" spans="1:28" ht="15" x14ac:dyDescent="0.25"/>
    <row r="69" spans="1:28" ht="30.75" customHeight="1" x14ac:dyDescent="0.25">
      <c r="B69" s="213" t="s">
        <v>65</v>
      </c>
      <c r="C69" s="213"/>
      <c r="D69" s="213"/>
      <c r="E69" s="213"/>
      <c r="F69" s="213"/>
      <c r="G69" s="213"/>
      <c r="H69" s="213"/>
      <c r="I69" s="213"/>
      <c r="J69" s="213"/>
      <c r="K69" s="213"/>
      <c r="L69" s="213"/>
      <c r="M69" s="213"/>
    </row>
    <row r="70" spans="1:28" ht="15" x14ac:dyDescent="0.25"/>
    <row r="71" spans="1:28" ht="18.75" x14ac:dyDescent="0.3">
      <c r="A71" s="203"/>
      <c r="B71" s="202" t="s">
        <v>66</v>
      </c>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row>
    <row r="72" spans="1:28" ht="15" x14ac:dyDescent="0.25"/>
    <row r="73" spans="1:28" ht="42.75" customHeight="1" x14ac:dyDescent="0.25">
      <c r="B73" s="209" t="s">
        <v>67</v>
      </c>
      <c r="C73" s="209"/>
      <c r="D73" s="209"/>
      <c r="E73" s="209"/>
      <c r="F73" s="209"/>
      <c r="G73" s="209"/>
      <c r="H73" s="209"/>
      <c r="I73" s="209"/>
      <c r="J73" s="209"/>
      <c r="K73" s="209"/>
      <c r="L73" s="209"/>
      <c r="M73" s="209"/>
    </row>
    <row r="74" spans="1:28" ht="6" customHeight="1" x14ac:dyDescent="0.25"/>
    <row r="75" spans="1:28" ht="15" x14ac:dyDescent="0.25"/>
    <row r="76" spans="1:28" ht="15" x14ac:dyDescent="0.25"/>
    <row r="77" spans="1:28" ht="15" x14ac:dyDescent="0.25"/>
    <row r="78" spans="1:28" ht="15" x14ac:dyDescent="0.25"/>
    <row r="79" spans="1:28" ht="15" x14ac:dyDescent="0.25"/>
    <row r="80" spans="1:28" ht="15" x14ac:dyDescent="0.25"/>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row r="90" ht="15" x14ac:dyDescent="0.25"/>
    <row r="91" ht="15" x14ac:dyDescent="0.25"/>
    <row r="92" ht="15" x14ac:dyDescent="0.25"/>
    <row r="93" ht="15" x14ac:dyDescent="0.25"/>
    <row r="94" ht="15" x14ac:dyDescent="0.25"/>
    <row r="95" ht="15" x14ac:dyDescent="0.25"/>
    <row r="9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sheetData>
  <sheetProtection sheet="1" objects="1" scenarios="1"/>
  <mergeCells count="7">
    <mergeCell ref="B73:M73"/>
    <mergeCell ref="B3:L3"/>
    <mergeCell ref="B4:L4"/>
    <mergeCell ref="B36:L36"/>
    <mergeCell ref="B37:L37"/>
    <mergeCell ref="B38:L38"/>
    <mergeCell ref="B69:M6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160"/>
  <sheetViews>
    <sheetView workbookViewId="0">
      <selection activeCell="B2" sqref="B2:Q2"/>
    </sheetView>
  </sheetViews>
  <sheetFormatPr defaultColWidth="0" defaultRowHeight="15" zeroHeight="1" x14ac:dyDescent="0.25"/>
  <cols>
    <col min="1" max="1" width="11.28515625" customWidth="1"/>
    <col min="2" max="2" width="9.140625" customWidth="1"/>
    <col min="3" max="4" width="15.140625" customWidth="1"/>
    <col min="5" max="5" width="12.140625" customWidth="1"/>
    <col min="6" max="6" width="10.42578125" customWidth="1"/>
    <col min="7" max="9" width="9.140625" customWidth="1"/>
    <col min="10" max="10" width="11" customWidth="1"/>
    <col min="11" max="13" width="9.140625" customWidth="1"/>
    <col min="14" max="15" width="9.140625" hidden="1" customWidth="1"/>
    <col min="16" max="17" width="18.140625" customWidth="1"/>
    <col min="18" max="26" width="9.140625" hidden="1" customWidth="1"/>
    <col min="27" max="36" width="9.140625" customWidth="1"/>
    <col min="37" max="16384" width="9.140625" hidden="1"/>
  </cols>
  <sheetData>
    <row r="1" spans="1:26" x14ac:dyDescent="0.25"/>
    <row r="2" spans="1:26" ht="15.75" thickBot="1" x14ac:dyDescent="0.3">
      <c r="A2" s="122" t="s">
        <v>0</v>
      </c>
      <c r="B2" s="214" t="s">
        <v>52</v>
      </c>
      <c r="C2" s="215"/>
      <c r="D2" s="215"/>
      <c r="E2" s="215"/>
      <c r="F2" s="215"/>
      <c r="G2" s="215"/>
      <c r="H2" s="215"/>
      <c r="I2" s="215"/>
      <c r="J2" s="215"/>
      <c r="K2" s="215"/>
      <c r="L2" s="215"/>
      <c r="M2" s="215"/>
      <c r="N2" s="215"/>
      <c r="O2" s="215"/>
      <c r="P2" s="215"/>
      <c r="Q2" s="215"/>
      <c r="R2" s="22"/>
      <c r="S2" s="22"/>
      <c r="T2" s="22"/>
      <c r="U2" s="22"/>
      <c r="V2" s="22"/>
      <c r="W2" s="22"/>
      <c r="X2" s="22"/>
      <c r="Y2" s="22"/>
    </row>
    <row r="3" spans="1:26" ht="111" thickBot="1" x14ac:dyDescent="0.3">
      <c r="A3" s="3" t="s">
        <v>44</v>
      </c>
      <c r="B3" s="162" t="s">
        <v>20</v>
      </c>
      <c r="C3" s="163" t="s">
        <v>77</v>
      </c>
      <c r="D3" s="161" t="s">
        <v>78</v>
      </c>
      <c r="E3" s="160" t="s">
        <v>1</v>
      </c>
      <c r="F3" s="5"/>
      <c r="G3" s="160" t="s">
        <v>19</v>
      </c>
      <c r="H3" s="148" t="s">
        <v>25</v>
      </c>
      <c r="I3" s="160" t="s">
        <v>26</v>
      </c>
      <c r="J3" s="160" t="s">
        <v>1</v>
      </c>
      <c r="K3" s="164" t="s">
        <v>2</v>
      </c>
      <c r="L3" s="164" t="s">
        <v>3</v>
      </c>
      <c r="M3" s="164" t="s">
        <v>4</v>
      </c>
      <c r="N3" s="114" t="s">
        <v>5</v>
      </c>
      <c r="O3" s="114" t="s">
        <v>6</v>
      </c>
      <c r="P3" s="165" t="s">
        <v>22</v>
      </c>
      <c r="Q3" s="165" t="s">
        <v>7</v>
      </c>
      <c r="R3" s="4" t="s">
        <v>8</v>
      </c>
      <c r="S3" s="4" t="s">
        <v>9</v>
      </c>
      <c r="T3" s="4" t="s">
        <v>10</v>
      </c>
      <c r="U3" s="4" t="s">
        <v>11</v>
      </c>
      <c r="V3" s="4" t="s">
        <v>12</v>
      </c>
      <c r="W3" s="4" t="s">
        <v>13</v>
      </c>
      <c r="X3" s="4" t="s">
        <v>14</v>
      </c>
      <c r="Y3" s="4" t="s">
        <v>15</v>
      </c>
      <c r="Z3" s="5"/>
    </row>
    <row r="4" spans="1:26" x14ac:dyDescent="0.25">
      <c r="A4" s="204">
        <v>44228</v>
      </c>
      <c r="B4" s="133">
        <v>1</v>
      </c>
      <c r="C4" s="106"/>
      <c r="D4" s="106"/>
      <c r="E4" s="89" t="e">
        <f>IF(COUNTA(B4:D4)&lt;3,NA(),IF(D4=0,#N/A,C4/D4%))</f>
        <v>#N/A</v>
      </c>
      <c r="F4" s="150"/>
      <c r="G4" s="138">
        <f t="shared" ref="G4:G50" ca="1" si="0">IF(OFFSET($A$3,Z4,0)="",NA(),OFFSET($A$3,Z4,0))</f>
        <v>44228</v>
      </c>
      <c r="H4" s="137">
        <f t="shared" ref="H4:H50" ca="1" si="1">VLOOKUP(G4,$A$2:$E$124,3,0)</f>
        <v>0</v>
      </c>
      <c r="I4" s="124">
        <f t="shared" ref="I4:I50" ca="1" si="2">VLOOKUP(G4,$A$2:$E$124,4,0)</f>
        <v>0</v>
      </c>
      <c r="J4" s="95" t="e">
        <f ca="1">IF(COUNTA(G4:I4)&lt;3,NA(),IF(I4=0,#N/A,H4/I4%))</f>
        <v>#N/A</v>
      </c>
      <c r="K4" s="154" t="e">
        <f ca="1">MEDIAN($J$4:$J$9)</f>
        <v>#N/A</v>
      </c>
      <c r="L4" s="11"/>
      <c r="M4" s="75"/>
      <c r="N4" s="110" t="e">
        <f>IF(OR(L4=0,R4=0),#N/A,IF($J4&lt;&gt;$L4,IF(U4=J4,U4,#N/A),#N/A))</f>
        <v>#N/A</v>
      </c>
      <c r="O4" s="111" t="e">
        <f ca="1">IF(X4=J4,X4,IF(Y4=J4,Y4,#N/A))</f>
        <v>#N/A</v>
      </c>
      <c r="P4" s="6"/>
      <c r="Q4" s="75"/>
      <c r="R4" s="8"/>
      <c r="S4" s="8"/>
      <c r="T4" s="8"/>
      <c r="U4" s="8"/>
      <c r="V4" s="9">
        <v>1</v>
      </c>
      <c r="W4" s="9">
        <v>1</v>
      </c>
      <c r="X4" s="10" t="str">
        <f ca="1">IFERROR(IF(AND(V5=1,V4=V3),"",IF(AND(V4=V3,OR(V4=V5,V5=""),X5=""),"",IF(V4="","",IF(V4&gt;=5,J4,IF(AND(X5=J5,V5&gt;1),J4,""))))),"")</f>
        <v/>
      </c>
      <c r="Y4" s="10" t="str">
        <f ca="1">IFERROR(IF(AND(W5=1,W4=W3),"",IF(AND(W4=W3,OR(W4=W5,W5=""),Y5=""),"",IF(W4="","",IF(W4&gt;=5,J4,IF(AND(Y5=J5,W5&gt;1),J4,""))))),"")</f>
        <v/>
      </c>
      <c r="Z4">
        <v>5</v>
      </c>
    </row>
    <row r="5" spans="1:26" x14ac:dyDescent="0.25">
      <c r="A5" s="205">
        <v>44228</v>
      </c>
      <c r="B5" s="134">
        <v>2</v>
      </c>
      <c r="C5" s="24"/>
      <c r="D5" s="24"/>
      <c r="E5" s="89" t="e">
        <f>IF(COUNTA(B5:D5)&lt;3,NA(),IF(D5=0,#N/A,C5/D5%))</f>
        <v>#N/A</v>
      </c>
      <c r="F5" s="150"/>
      <c r="G5" s="138">
        <f t="shared" ca="1" si="0"/>
        <v>44256</v>
      </c>
      <c r="H5" s="139">
        <f t="shared" ca="1" si="1"/>
        <v>0</v>
      </c>
      <c r="I5" s="125">
        <f t="shared" ca="1" si="2"/>
        <v>0</v>
      </c>
      <c r="J5" s="96" t="e">
        <f t="shared" ref="J5:J50" ca="1" si="3">IF(COUNTA(G5:I5)&lt;3,NA(),IF(I5=0,#N/A,H5/I5%))</f>
        <v>#N/A</v>
      </c>
      <c r="K5" s="154" t="e">
        <f t="shared" ref="K5:L20" ca="1" si="4">MEDIAN($J$4:$J$9)</f>
        <v>#N/A</v>
      </c>
      <c r="L5" s="11"/>
      <c r="M5" s="75"/>
      <c r="N5" s="110" t="e">
        <f t="shared" ref="N5:N27" ca="1" si="5">IF(OR(L5=0,R5=0),#N/A,IF($J5&lt;&gt;$L5,IF(U5=J5,U5,#N/A),#N/A))</f>
        <v>#N/A</v>
      </c>
      <c r="O5" s="111" t="e">
        <f t="shared" ref="O5:O27" ca="1" si="6">IF(X5=J5,X5,IF(Y5=J5,Y5,#N/A))</f>
        <v>#N/A</v>
      </c>
      <c r="P5" s="6"/>
      <c r="Q5" s="75"/>
      <c r="R5" s="13" t="str">
        <f ca="1">IF(ISNA(J5),"",IF(AND(K5="",M5=""),IF(J5&lt;(L5-(L5/99)),-1,IF(J5&gt;(L5+(L5/99)),1,0))))</f>
        <v/>
      </c>
      <c r="S5" s="13" t="str">
        <f ca="1">IF(R5&lt;&gt;0,R5, S4)</f>
        <v/>
      </c>
      <c r="T5" s="13" t="e">
        <f ca="1">IF(AND(T4="",S5=S3),T3,IF(AND(K5="",G5&lt;&gt;"",M5=""),IF(ISNA(J5),"",IF(R5=0,IF(S5&lt;&gt;S4,INT(MAX(T4:T$4))+1,INT(MAX(T4:T$4)))+0.5,IF(S5&lt;&gt;S4,INT(MAX(T4:T$4))+1,INT(MAX(T4:T$4)))))))</f>
        <v>#N/A</v>
      </c>
      <c r="U5" s="10" t="str">
        <f ca="1">IF(ISNA(T5),"",IF(AND(K5="",M5=""),IFERROR(IF(COUNTIF($T$4:$T$90,INT(T5))&gt;=6,J5,NA()),""),""))</f>
        <v/>
      </c>
      <c r="V5" s="10">
        <f ca="1">IFERROR(IF(J5="","",IF(J5&gt;J4,V4+1,IF(J5=J4,V4,IF(J5&lt;J4,1,"")))),1)</f>
        <v>1</v>
      </c>
      <c r="W5" s="10">
        <f ca="1">IFERROR(IF(J5="","",IF(J5&lt;J4,W4+1,IF(J5=J4,W4,IF(J5&gt;J4,1,"")))),1)</f>
        <v>1</v>
      </c>
      <c r="X5" s="10" t="str">
        <f t="shared" ref="X5:X27" ca="1" si="7">IFERROR(IF(AND(V6=1,V5=V4),"",IF(AND(V5=V4,OR(V5=V6,V6=""),X6=""),"",IF(V5="","",IF(V5&gt;=5,J5,IF(AND(X6=J6,V6&gt;1),J5,""))))),"")</f>
        <v/>
      </c>
      <c r="Y5" s="10" t="str">
        <f t="shared" ref="Y5:Y27" ca="1" si="8">IFERROR(IF(AND(W6=1,W5=W4),"",IF(AND(W5=W4,OR(W5=W6,W6=""),Y6=""),"",IF(W5="","",IF(W5&gt;=5,J5,IF(AND(Y6=J6,W6&gt;1),J5,""))))),"")</f>
        <v/>
      </c>
      <c r="Z5">
        <v>10</v>
      </c>
    </row>
    <row r="6" spans="1:26" x14ac:dyDescent="0.25">
      <c r="A6" s="205">
        <v>44228</v>
      </c>
      <c r="B6" s="134">
        <v>3</v>
      </c>
      <c r="C6" s="24"/>
      <c r="D6" s="24"/>
      <c r="E6" s="89" t="e">
        <f t="shared" ref="E6:E63" si="9">IF(COUNTA(B6:D6)&lt;3,NA(),IF(D6=0,#N/A,C6/D6%))</f>
        <v>#N/A</v>
      </c>
      <c r="F6" s="150"/>
      <c r="G6" s="138" t="e">
        <f t="shared" ca="1" si="0"/>
        <v>#N/A</v>
      </c>
      <c r="H6" s="139" t="e">
        <f t="shared" ca="1" si="1"/>
        <v>#N/A</v>
      </c>
      <c r="I6" s="125" t="e">
        <f t="shared" ca="1" si="2"/>
        <v>#N/A</v>
      </c>
      <c r="J6" s="96" t="e">
        <f t="shared" ca="1" si="3"/>
        <v>#N/A</v>
      </c>
      <c r="K6" s="154" t="e">
        <f t="shared" ca="1" si="4"/>
        <v>#N/A</v>
      </c>
      <c r="L6" s="11"/>
      <c r="M6" s="75"/>
      <c r="N6" s="110" t="e">
        <f t="shared" ca="1" si="5"/>
        <v>#N/A</v>
      </c>
      <c r="O6" s="111" t="e">
        <f t="shared" ca="1" si="6"/>
        <v>#N/A</v>
      </c>
      <c r="P6" s="6"/>
      <c r="Q6" s="75"/>
      <c r="R6" s="13" t="str">
        <f t="shared" ref="R6:R27" ca="1" si="10">IF(ISNA(J6),"",IF(AND(K6="",M6=""),IF(J6&lt;(L6-(L6/99)),-1,IF(J6&gt;(L6+(L6/99)),1,0))))</f>
        <v/>
      </c>
      <c r="S6" s="13" t="str">
        <f t="shared" ref="S6:S27" ca="1" si="11">IF(R6&lt;&gt;0,R6, S5)</f>
        <v/>
      </c>
      <c r="T6" s="13" t="e">
        <f ca="1">IF(AND(T5="",S6=S4),T4,IF(AND(K6="",G6&lt;&gt;"",M6=""),IF(ISNA(J6),"",IF(R6=0,IF(S6&lt;&gt;S5,INT(MAX(T$4:T5))+1,INT(MAX(T$4:T5)))+0.5,IF(S6&lt;&gt;S5,INT(MAX(T$4:T5))+1,INT(MAX(T$4:T5)))))))</f>
        <v>#N/A</v>
      </c>
      <c r="U6" s="10" t="str">
        <f t="shared" ref="U6:U27" ca="1" si="12">IF(ISNA(T6),"",IF(AND(K6="",M6=""),IFERROR(IF(COUNTIF($T$4:$T$90,INT(T6))&gt;=6,J6,NA()),""),""))</f>
        <v/>
      </c>
      <c r="V6" s="10">
        <f t="shared" ref="V6:V27" ca="1" si="13">IFERROR(IF(J6="","",IF(J6&gt;J5,V5+1,IF(J6=J5,V5,IF(J6&lt;J5,1,"")))),1)</f>
        <v>1</v>
      </c>
      <c r="W6" s="10">
        <f t="shared" ref="W6:W27" ca="1" si="14">IFERROR(IF(J6="","",IF(J6&lt;J5,W5+1,IF(J6=J5,W5,IF(J6&gt;J5,1,"")))),1)</f>
        <v>1</v>
      </c>
      <c r="X6" s="10" t="str">
        <f t="shared" ca="1" si="7"/>
        <v/>
      </c>
      <c r="Y6" s="10" t="str">
        <f t="shared" ca="1" si="8"/>
        <v/>
      </c>
      <c r="Z6">
        <v>15</v>
      </c>
    </row>
    <row r="7" spans="1:26" x14ac:dyDescent="0.25">
      <c r="A7" s="205">
        <v>44228</v>
      </c>
      <c r="B7" s="134">
        <v>4</v>
      </c>
      <c r="C7" s="24"/>
      <c r="D7" s="24"/>
      <c r="E7" s="89" t="e">
        <f t="shared" si="9"/>
        <v>#N/A</v>
      </c>
      <c r="F7" s="150"/>
      <c r="G7" s="138" t="e">
        <f t="shared" ca="1" si="0"/>
        <v>#N/A</v>
      </c>
      <c r="H7" s="139" t="e">
        <f t="shared" ca="1" si="1"/>
        <v>#N/A</v>
      </c>
      <c r="I7" s="125" t="e">
        <f t="shared" ca="1" si="2"/>
        <v>#N/A</v>
      </c>
      <c r="J7" s="96" t="e">
        <f t="shared" ca="1" si="3"/>
        <v>#N/A</v>
      </c>
      <c r="K7" s="154" t="e">
        <f t="shared" ca="1" si="4"/>
        <v>#N/A</v>
      </c>
      <c r="L7" s="11"/>
      <c r="M7" s="75"/>
      <c r="N7" s="110" t="e">
        <f t="shared" ca="1" si="5"/>
        <v>#N/A</v>
      </c>
      <c r="O7" s="111" t="e">
        <f t="shared" ca="1" si="6"/>
        <v>#N/A</v>
      </c>
      <c r="P7" s="6"/>
      <c r="Q7" s="75"/>
      <c r="R7" s="13" t="str">
        <f t="shared" ca="1" si="10"/>
        <v/>
      </c>
      <c r="S7" s="13" t="str">
        <f t="shared" ca="1" si="11"/>
        <v/>
      </c>
      <c r="T7" s="13" t="e">
        <f ca="1">IF(AND(T6="",S7=S5),T5,IF(AND(K7="",G7&lt;&gt;"",M7=""),IF(ISNA(J7),"",IF(R7=0,IF(S7&lt;&gt;S6,INT(MAX(T$4:T6))+1,INT(MAX(T$4:T6)))+0.5,IF(S7&lt;&gt;S6,INT(MAX(T$4:T6))+1,INT(MAX(T$4:T6)))))))</f>
        <v>#N/A</v>
      </c>
      <c r="U7" s="10" t="str">
        <f t="shared" ca="1" si="12"/>
        <v/>
      </c>
      <c r="V7" s="10">
        <f t="shared" ca="1" si="13"/>
        <v>1</v>
      </c>
      <c r="W7" s="10">
        <f t="shared" ca="1" si="14"/>
        <v>1</v>
      </c>
      <c r="X7" s="10" t="str">
        <f t="shared" ca="1" si="7"/>
        <v/>
      </c>
      <c r="Y7" s="10" t="str">
        <f t="shared" ca="1" si="8"/>
        <v/>
      </c>
      <c r="Z7">
        <v>20</v>
      </c>
    </row>
    <row r="8" spans="1:26" ht="15.75" thickBot="1" x14ac:dyDescent="0.3">
      <c r="A8" s="107">
        <v>44228</v>
      </c>
      <c r="B8" s="135" t="s">
        <v>24</v>
      </c>
      <c r="C8" s="136">
        <f>SUM(C4:C7)</f>
        <v>0</v>
      </c>
      <c r="D8" s="136">
        <f>SUM(D4:D7)</f>
        <v>0</v>
      </c>
      <c r="E8" s="123" t="e">
        <f t="shared" si="9"/>
        <v>#N/A</v>
      </c>
      <c r="F8" s="150"/>
      <c r="G8" s="138" t="e">
        <f t="shared" ca="1" si="0"/>
        <v>#N/A</v>
      </c>
      <c r="H8" s="139" t="e">
        <f t="shared" ca="1" si="1"/>
        <v>#N/A</v>
      </c>
      <c r="I8" s="125" t="e">
        <f t="shared" ca="1" si="2"/>
        <v>#N/A</v>
      </c>
      <c r="J8" s="96" t="e">
        <f t="shared" ca="1" si="3"/>
        <v>#N/A</v>
      </c>
      <c r="K8" s="154" t="e">
        <f t="shared" ca="1" si="4"/>
        <v>#N/A</v>
      </c>
      <c r="L8" s="11"/>
      <c r="M8" s="75"/>
      <c r="N8" s="110" t="e">
        <f t="shared" ca="1" si="5"/>
        <v>#N/A</v>
      </c>
      <c r="O8" s="111" t="e">
        <f t="shared" ca="1" si="6"/>
        <v>#N/A</v>
      </c>
      <c r="P8" s="6"/>
      <c r="Q8" s="75"/>
      <c r="R8" s="13" t="str">
        <f t="shared" ca="1" si="10"/>
        <v/>
      </c>
      <c r="S8" s="13" t="str">
        <f t="shared" ca="1" si="11"/>
        <v/>
      </c>
      <c r="T8" s="13" t="e">
        <f ca="1">IF(AND(T7="",S8=S6),T6,IF(AND(K8="",G8&lt;&gt;"",M8=""),IF(ISNA(J8),"",IF(R8=0,IF(S8&lt;&gt;S7,INT(MAX(T$4:T7))+1,INT(MAX(T$4:T7)))+0.5,IF(S8&lt;&gt;S7,INT(MAX(T$4:T7))+1,INT(MAX(T$4:T7)))))))</f>
        <v>#N/A</v>
      </c>
      <c r="U8" s="10" t="str">
        <f t="shared" ca="1" si="12"/>
        <v/>
      </c>
      <c r="V8" s="10">
        <f t="shared" ca="1" si="13"/>
        <v>1</v>
      </c>
      <c r="W8" s="10">
        <f t="shared" ca="1" si="14"/>
        <v>1</v>
      </c>
      <c r="X8" s="10" t="str">
        <f t="shared" ca="1" si="7"/>
        <v/>
      </c>
      <c r="Y8" s="10" t="str">
        <f t="shared" ca="1" si="8"/>
        <v/>
      </c>
      <c r="Z8">
        <v>25</v>
      </c>
    </row>
    <row r="9" spans="1:26" x14ac:dyDescent="0.25">
      <c r="A9" s="204">
        <v>44256</v>
      </c>
      <c r="B9" s="133">
        <v>1</v>
      </c>
      <c r="C9" s="106"/>
      <c r="D9" s="106"/>
      <c r="E9" s="88" t="e">
        <f t="shared" si="9"/>
        <v>#N/A</v>
      </c>
      <c r="F9" s="150"/>
      <c r="G9" s="138" t="e">
        <f t="shared" ca="1" si="0"/>
        <v>#N/A</v>
      </c>
      <c r="H9" s="139" t="e">
        <f t="shared" ca="1" si="1"/>
        <v>#N/A</v>
      </c>
      <c r="I9" s="125" t="e">
        <f t="shared" ca="1" si="2"/>
        <v>#N/A</v>
      </c>
      <c r="J9" s="96" t="e">
        <f t="shared" ca="1" si="3"/>
        <v>#N/A</v>
      </c>
      <c r="K9" s="154" t="e">
        <f t="shared" ca="1" si="4"/>
        <v>#N/A</v>
      </c>
      <c r="L9" s="154" t="e">
        <f ca="1">MEDIAN($J$4:$J$9)</f>
        <v>#N/A</v>
      </c>
      <c r="M9" s="75"/>
      <c r="N9" s="110" t="e">
        <f t="shared" ca="1" si="5"/>
        <v>#N/A</v>
      </c>
      <c r="O9" s="111" t="e">
        <f t="shared" ca="1" si="6"/>
        <v>#N/A</v>
      </c>
      <c r="P9" s="6"/>
      <c r="Q9" s="75"/>
      <c r="R9" s="13" t="str">
        <f t="shared" ca="1" si="10"/>
        <v/>
      </c>
      <c r="S9" s="13" t="str">
        <f t="shared" ca="1" si="11"/>
        <v/>
      </c>
      <c r="T9" s="13" t="e">
        <f ca="1">IF(AND(T8="",S9=S7),T7,IF(AND(K9="",G9&lt;&gt;"",M9=""),IF(ISNA(J9),"",IF(R9=0,IF(S9&lt;&gt;S8,INT(MAX(T$4:T8))+1,INT(MAX(T$4:T8)))+0.5,IF(S9&lt;&gt;S8,INT(MAX(T$4:T8))+1,INT(MAX(T$4:T8)))))))</f>
        <v>#N/A</v>
      </c>
      <c r="U9" s="10" t="str">
        <f t="shared" ca="1" si="12"/>
        <v/>
      </c>
      <c r="V9" s="10">
        <f t="shared" ca="1" si="13"/>
        <v>1</v>
      </c>
      <c r="W9" s="10">
        <f t="shared" ca="1" si="14"/>
        <v>1</v>
      </c>
      <c r="X9" s="10" t="str">
        <f t="shared" ca="1" si="7"/>
        <v/>
      </c>
      <c r="Y9" s="10" t="str">
        <f t="shared" ca="1" si="8"/>
        <v/>
      </c>
      <c r="Z9">
        <v>30</v>
      </c>
    </row>
    <row r="10" spans="1:26" x14ac:dyDescent="0.25">
      <c r="A10" s="205">
        <v>44256</v>
      </c>
      <c r="B10" s="134">
        <v>2</v>
      </c>
      <c r="C10" s="24"/>
      <c r="D10" s="24"/>
      <c r="E10" s="89" t="e">
        <f t="shared" si="9"/>
        <v>#N/A</v>
      </c>
      <c r="F10" s="150"/>
      <c r="G10" s="138" t="e">
        <f t="shared" ca="1" si="0"/>
        <v>#N/A</v>
      </c>
      <c r="H10" s="139" t="e">
        <f t="shared" ca="1" si="1"/>
        <v>#N/A</v>
      </c>
      <c r="I10" s="125" t="e">
        <f t="shared" ca="1" si="2"/>
        <v>#N/A</v>
      </c>
      <c r="J10" s="96" t="e">
        <f t="shared" ca="1" si="3"/>
        <v>#N/A</v>
      </c>
      <c r="K10" s="154"/>
      <c r="L10" s="154" t="e">
        <f ca="1">MEDIAN($J$4:$J$9)</f>
        <v>#N/A</v>
      </c>
      <c r="M10" s="75"/>
      <c r="N10" s="110" t="e">
        <f t="shared" ca="1" si="5"/>
        <v>#N/A</v>
      </c>
      <c r="O10" s="111" t="e">
        <f t="shared" ca="1" si="6"/>
        <v>#N/A</v>
      </c>
      <c r="P10" s="6"/>
      <c r="Q10" s="75"/>
      <c r="R10" s="13" t="str">
        <f t="shared" ca="1" si="10"/>
        <v/>
      </c>
      <c r="S10" s="13" t="str">
        <f t="shared" ca="1" si="11"/>
        <v/>
      </c>
      <c r="T10" s="13" t="e">
        <f ca="1">IF(AND(T9="",S10=S8),T8,IF(AND(K10="",G10&lt;&gt;"",M10=""),IF(ISNA(J10),"",IF(R10=0,IF(S10&lt;&gt;S9,INT(MAX(T$4:T9))+1,INT(MAX(T$4:T9)))+0.5,IF(S10&lt;&gt;S9,INT(MAX(T$4:T9))+1,INT(MAX(T$4:T9)))))))</f>
        <v>#N/A</v>
      </c>
      <c r="U10" s="10" t="str">
        <f t="shared" ca="1" si="12"/>
        <v/>
      </c>
      <c r="V10" s="10">
        <f t="shared" ca="1" si="13"/>
        <v>1</v>
      </c>
      <c r="W10" s="10">
        <f t="shared" ca="1" si="14"/>
        <v>1</v>
      </c>
      <c r="X10" s="10" t="str">
        <f t="shared" ca="1" si="7"/>
        <v/>
      </c>
      <c r="Y10" s="10" t="str">
        <f t="shared" ca="1" si="8"/>
        <v/>
      </c>
      <c r="Z10">
        <v>35</v>
      </c>
    </row>
    <row r="11" spans="1:26" x14ac:dyDescent="0.25">
      <c r="A11" s="205">
        <v>44256</v>
      </c>
      <c r="B11" s="134">
        <v>3</v>
      </c>
      <c r="C11" s="24"/>
      <c r="D11" s="24"/>
      <c r="E11" s="89" t="e">
        <f t="shared" si="9"/>
        <v>#N/A</v>
      </c>
      <c r="F11" s="150"/>
      <c r="G11" s="138" t="e">
        <f t="shared" ca="1" si="0"/>
        <v>#N/A</v>
      </c>
      <c r="H11" s="139" t="e">
        <f t="shared" ca="1" si="1"/>
        <v>#N/A</v>
      </c>
      <c r="I11" s="125" t="e">
        <f t="shared" ca="1" si="2"/>
        <v>#N/A</v>
      </c>
      <c r="J11" s="96" t="e">
        <f t="shared" ca="1" si="3"/>
        <v>#N/A</v>
      </c>
      <c r="K11" s="154"/>
      <c r="L11" s="154" t="e">
        <f t="shared" ca="1" si="4"/>
        <v>#N/A</v>
      </c>
      <c r="M11" s="75"/>
      <c r="N11" s="110" t="e">
        <f t="shared" ca="1" si="5"/>
        <v>#N/A</v>
      </c>
      <c r="O11" s="111" t="e">
        <f t="shared" ca="1" si="6"/>
        <v>#N/A</v>
      </c>
      <c r="P11" s="6"/>
      <c r="Q11" s="75"/>
      <c r="R11" s="13" t="str">
        <f t="shared" ca="1" si="10"/>
        <v/>
      </c>
      <c r="S11" s="13" t="str">
        <f t="shared" ca="1" si="11"/>
        <v/>
      </c>
      <c r="T11" s="13" t="e">
        <f ca="1">IF(AND(T10="",S11=S9),T9,IF(AND(K11="",G11&lt;&gt;"",M11=""),IF(ISNA(J11),"",IF(R11=0,IF(S11&lt;&gt;S10,INT(MAX(T$4:T10))+1,INT(MAX(T$4:T10)))+0.5,IF(S11&lt;&gt;S10,INT(MAX(T$4:T10))+1,INT(MAX(T$4:T10)))))))</f>
        <v>#N/A</v>
      </c>
      <c r="U11" s="10" t="str">
        <f t="shared" ca="1" si="12"/>
        <v/>
      </c>
      <c r="V11" s="10">
        <f t="shared" ca="1" si="13"/>
        <v>1</v>
      </c>
      <c r="W11" s="10">
        <f t="shared" ca="1" si="14"/>
        <v>1</v>
      </c>
      <c r="X11" s="10" t="str">
        <f t="shared" ca="1" si="7"/>
        <v/>
      </c>
      <c r="Y11" s="10" t="str">
        <f t="shared" ca="1" si="8"/>
        <v/>
      </c>
      <c r="Z11">
        <v>40</v>
      </c>
    </row>
    <row r="12" spans="1:26" x14ac:dyDescent="0.25">
      <c r="A12" s="205">
        <v>44256</v>
      </c>
      <c r="B12" s="134">
        <v>4</v>
      </c>
      <c r="C12" s="24"/>
      <c r="D12" s="24"/>
      <c r="E12" s="89" t="e">
        <f t="shared" si="9"/>
        <v>#N/A</v>
      </c>
      <c r="F12" s="150"/>
      <c r="G12" s="138" t="e">
        <f t="shared" ca="1" si="0"/>
        <v>#N/A</v>
      </c>
      <c r="H12" s="139" t="e">
        <f t="shared" ca="1" si="1"/>
        <v>#N/A</v>
      </c>
      <c r="I12" s="125" t="e">
        <f t="shared" ca="1" si="2"/>
        <v>#N/A</v>
      </c>
      <c r="J12" s="96" t="e">
        <f t="shared" ca="1" si="3"/>
        <v>#N/A</v>
      </c>
      <c r="K12" s="154"/>
      <c r="L12" s="154" t="e">
        <f t="shared" ca="1" si="4"/>
        <v>#N/A</v>
      </c>
      <c r="M12" s="75"/>
      <c r="N12" s="110" t="e">
        <f t="shared" ca="1" si="5"/>
        <v>#N/A</v>
      </c>
      <c r="O12" s="111" t="e">
        <f t="shared" ca="1" si="6"/>
        <v>#N/A</v>
      </c>
      <c r="P12" s="6"/>
      <c r="Q12" s="75"/>
      <c r="R12" s="13" t="str">
        <f t="shared" ca="1" si="10"/>
        <v/>
      </c>
      <c r="S12" s="13" t="str">
        <f t="shared" ca="1" si="11"/>
        <v/>
      </c>
      <c r="T12" s="13" t="e">
        <f ca="1">IF(AND(T11="",S12=S10),T10,IF(AND(K12="",G12&lt;&gt;"",M12=""),IF(ISNA(J12),"",IF(R12=0,IF(S12&lt;&gt;S11,INT(MAX(T$4:T11))+1,INT(MAX(T$4:T11)))+0.5,IF(S12&lt;&gt;S11,INT(MAX(T$4:T11))+1,INT(MAX(T$4:T11)))))))</f>
        <v>#N/A</v>
      </c>
      <c r="U12" s="10" t="str">
        <f t="shared" ca="1" si="12"/>
        <v/>
      </c>
      <c r="V12" s="10">
        <f t="shared" ca="1" si="13"/>
        <v>1</v>
      </c>
      <c r="W12" s="10">
        <f t="shared" ca="1" si="14"/>
        <v>1</v>
      </c>
      <c r="X12" s="10" t="str">
        <f t="shared" ca="1" si="7"/>
        <v/>
      </c>
      <c r="Y12" s="10" t="str">
        <f t="shared" ca="1" si="8"/>
        <v/>
      </c>
      <c r="Z12">
        <v>45</v>
      </c>
    </row>
    <row r="13" spans="1:26" ht="15.75" thickBot="1" x14ac:dyDescent="0.3">
      <c r="A13" s="107">
        <v>44256</v>
      </c>
      <c r="B13" s="135" t="s">
        <v>24</v>
      </c>
      <c r="C13" s="136">
        <f>SUM(C9:C12)</f>
        <v>0</v>
      </c>
      <c r="D13" s="136">
        <f>SUM(D9:D12)</f>
        <v>0</v>
      </c>
      <c r="E13" s="123" t="e">
        <f t="shared" si="9"/>
        <v>#N/A</v>
      </c>
      <c r="F13" s="150"/>
      <c r="G13" s="138" t="e">
        <f t="shared" ca="1" si="0"/>
        <v>#N/A</v>
      </c>
      <c r="H13" s="139" t="e">
        <f t="shared" ca="1" si="1"/>
        <v>#N/A</v>
      </c>
      <c r="I13" s="125" t="e">
        <f t="shared" ca="1" si="2"/>
        <v>#N/A</v>
      </c>
      <c r="J13" s="96" t="e">
        <f t="shared" ca="1" si="3"/>
        <v>#N/A</v>
      </c>
      <c r="K13" s="154"/>
      <c r="L13" s="154" t="e">
        <f t="shared" ca="1" si="4"/>
        <v>#N/A</v>
      </c>
      <c r="M13" s="75"/>
      <c r="N13" s="110" t="e">
        <f t="shared" ca="1" si="5"/>
        <v>#N/A</v>
      </c>
      <c r="O13" s="111" t="e">
        <f t="shared" ca="1" si="6"/>
        <v>#N/A</v>
      </c>
      <c r="P13" s="6"/>
      <c r="Q13" s="75"/>
      <c r="R13" s="13" t="str">
        <f t="shared" ca="1" si="10"/>
        <v/>
      </c>
      <c r="S13" s="13" t="str">
        <f t="shared" ca="1" si="11"/>
        <v/>
      </c>
      <c r="T13" s="13" t="e">
        <f ca="1">IF(AND(T12="",S13=S11),T11,IF(AND(K13="",G13&lt;&gt;"",M13=""),IF(ISNA(J13),"",IF(R13=0,IF(S13&lt;&gt;S12,INT(MAX(T$4:T12))+1,INT(MAX(T$4:T12)))+0.5,IF(S13&lt;&gt;S12,INT(MAX(T$4:T12))+1,INT(MAX(T$4:T12)))))))</f>
        <v>#N/A</v>
      </c>
      <c r="U13" s="10" t="str">
        <f t="shared" ca="1" si="12"/>
        <v/>
      </c>
      <c r="V13" s="10">
        <f t="shared" ca="1" si="13"/>
        <v>1</v>
      </c>
      <c r="W13" s="10">
        <f t="shared" ca="1" si="14"/>
        <v>1</v>
      </c>
      <c r="X13" s="10" t="str">
        <f t="shared" ca="1" si="7"/>
        <v/>
      </c>
      <c r="Y13" s="10" t="str">
        <f t="shared" ca="1" si="8"/>
        <v/>
      </c>
      <c r="Z13">
        <v>50</v>
      </c>
    </row>
    <row r="14" spans="1:26" x14ac:dyDescent="0.25">
      <c r="A14" s="204"/>
      <c r="B14" s="133">
        <v>1</v>
      </c>
      <c r="C14" s="106"/>
      <c r="D14" s="106"/>
      <c r="E14" s="88" t="e">
        <f t="shared" si="9"/>
        <v>#N/A</v>
      </c>
      <c r="F14" s="150"/>
      <c r="G14" s="138" t="e">
        <f t="shared" ca="1" si="0"/>
        <v>#N/A</v>
      </c>
      <c r="H14" s="139" t="e">
        <f t="shared" ca="1" si="1"/>
        <v>#N/A</v>
      </c>
      <c r="I14" s="125" t="e">
        <f t="shared" ca="1" si="2"/>
        <v>#N/A</v>
      </c>
      <c r="J14" s="96" t="e">
        <f t="shared" ca="1" si="3"/>
        <v>#N/A</v>
      </c>
      <c r="K14" s="154"/>
      <c r="L14" s="154" t="e">
        <f t="shared" ca="1" si="4"/>
        <v>#N/A</v>
      </c>
      <c r="M14" s="75"/>
      <c r="N14" s="110" t="e">
        <f t="shared" ca="1" si="5"/>
        <v>#N/A</v>
      </c>
      <c r="O14" s="111" t="e">
        <f t="shared" ca="1" si="6"/>
        <v>#N/A</v>
      </c>
      <c r="P14" s="6"/>
      <c r="Q14" s="75"/>
      <c r="R14" s="13" t="str">
        <f t="shared" ca="1" si="10"/>
        <v/>
      </c>
      <c r="S14" s="13" t="str">
        <f t="shared" ca="1" si="11"/>
        <v/>
      </c>
      <c r="T14" s="13" t="e">
        <f ca="1">IF(AND(T13="",S14=S12),T12,IF(AND(K14="",G14&lt;&gt;"",M14=""),IF(ISNA(J14),"",IF(R14=0,IF(S14&lt;&gt;S13,INT(MAX(T$4:T13))+1,INT(MAX(T$4:T13)))+0.5,IF(S14&lt;&gt;S13,INT(MAX(T$4:T13))+1,INT(MAX(T$4:T13)))))))</f>
        <v>#N/A</v>
      </c>
      <c r="U14" s="10" t="str">
        <f t="shared" ca="1" si="12"/>
        <v/>
      </c>
      <c r="V14" s="10">
        <f t="shared" ca="1" si="13"/>
        <v>1</v>
      </c>
      <c r="W14" s="10">
        <f t="shared" ca="1" si="14"/>
        <v>1</v>
      </c>
      <c r="X14" s="10" t="str">
        <f t="shared" ca="1" si="7"/>
        <v/>
      </c>
      <c r="Y14" s="10" t="str">
        <f t="shared" ca="1" si="8"/>
        <v/>
      </c>
      <c r="Z14">
        <v>55</v>
      </c>
    </row>
    <row r="15" spans="1:26" x14ac:dyDescent="0.25">
      <c r="A15" s="205"/>
      <c r="B15" s="134">
        <v>2</v>
      </c>
      <c r="C15" s="24"/>
      <c r="D15" s="24"/>
      <c r="E15" s="89" t="e">
        <f t="shared" si="9"/>
        <v>#N/A</v>
      </c>
      <c r="F15" s="150"/>
      <c r="G15" s="138" t="e">
        <f t="shared" ca="1" si="0"/>
        <v>#N/A</v>
      </c>
      <c r="H15" s="139" t="e">
        <f t="shared" ca="1" si="1"/>
        <v>#N/A</v>
      </c>
      <c r="I15" s="125" t="e">
        <f t="shared" ca="1" si="2"/>
        <v>#N/A</v>
      </c>
      <c r="J15" s="96" t="e">
        <f t="shared" ca="1" si="3"/>
        <v>#N/A</v>
      </c>
      <c r="K15" s="154"/>
      <c r="L15" s="154" t="e">
        <f t="shared" ca="1" si="4"/>
        <v>#N/A</v>
      </c>
      <c r="M15" s="75"/>
      <c r="N15" s="110" t="e">
        <f t="shared" ca="1" si="5"/>
        <v>#N/A</v>
      </c>
      <c r="O15" s="111" t="e">
        <f t="shared" ca="1" si="6"/>
        <v>#N/A</v>
      </c>
      <c r="P15" s="6"/>
      <c r="Q15" s="75"/>
      <c r="R15" s="13" t="str">
        <f t="shared" ca="1" si="10"/>
        <v/>
      </c>
      <c r="S15" s="13" t="str">
        <f t="shared" ca="1" si="11"/>
        <v/>
      </c>
      <c r="T15" s="13" t="e">
        <f ca="1">IF(AND(T14="",S15=S13),T13,IF(AND(K15="",G15&lt;&gt;"",M15=""),IF(ISNA(J15),"",IF(R15=0,IF(S15&lt;&gt;S14,INT(MAX(T$4:T14))+1,INT(MAX(T$4:T14)))+0.5,IF(S15&lt;&gt;S14,INT(MAX(T$4:T14))+1,INT(MAX(T$4:T14)))))))</f>
        <v>#N/A</v>
      </c>
      <c r="U15" s="10" t="str">
        <f t="shared" ca="1" si="12"/>
        <v/>
      </c>
      <c r="V15" s="10">
        <f t="shared" ca="1" si="13"/>
        <v>1</v>
      </c>
      <c r="W15" s="10">
        <f t="shared" ca="1" si="14"/>
        <v>1</v>
      </c>
      <c r="X15" s="10" t="str">
        <f t="shared" ca="1" si="7"/>
        <v/>
      </c>
      <c r="Y15" s="10" t="str">
        <f t="shared" ca="1" si="8"/>
        <v/>
      </c>
      <c r="Z15">
        <v>60</v>
      </c>
    </row>
    <row r="16" spans="1:26" x14ac:dyDescent="0.25">
      <c r="A16" s="205"/>
      <c r="B16" s="134">
        <v>3</v>
      </c>
      <c r="C16" s="24"/>
      <c r="D16" s="24"/>
      <c r="E16" s="89" t="e">
        <f t="shared" si="9"/>
        <v>#N/A</v>
      </c>
      <c r="F16" s="150"/>
      <c r="G16" s="138" t="e">
        <f t="shared" ca="1" si="0"/>
        <v>#N/A</v>
      </c>
      <c r="H16" s="139" t="e">
        <f t="shared" ca="1" si="1"/>
        <v>#N/A</v>
      </c>
      <c r="I16" s="125" t="e">
        <f t="shared" ca="1" si="2"/>
        <v>#N/A</v>
      </c>
      <c r="J16" s="96" t="e">
        <f t="shared" ca="1" si="3"/>
        <v>#N/A</v>
      </c>
      <c r="K16" s="21"/>
      <c r="L16" s="154" t="e">
        <f t="shared" ca="1" si="4"/>
        <v>#N/A</v>
      </c>
      <c r="M16" s="75"/>
      <c r="N16" s="110" t="e">
        <f t="shared" ca="1" si="5"/>
        <v>#N/A</v>
      </c>
      <c r="O16" s="111" t="e">
        <f t="shared" ca="1" si="6"/>
        <v>#N/A</v>
      </c>
      <c r="P16" s="6"/>
      <c r="Q16" s="75"/>
      <c r="R16" s="13" t="str">
        <f t="shared" ca="1" si="10"/>
        <v/>
      </c>
      <c r="S16" s="13" t="str">
        <f t="shared" ca="1" si="11"/>
        <v/>
      </c>
      <c r="T16" s="13" t="e">
        <f ca="1">IF(AND(T15="",S16=S14),T14,IF(AND(K16="",G16&lt;&gt;"",M16=""),IF(ISNA(J16),"",IF(R16=0,IF(S16&lt;&gt;S15,INT(MAX(T$4:T15))+1,INT(MAX(T$4:T15)))+0.5,IF(S16&lt;&gt;S15,INT(MAX(T$4:T15))+1,INT(MAX(T$4:T15)))))))</f>
        <v>#N/A</v>
      </c>
      <c r="U16" s="10" t="str">
        <f t="shared" ca="1" si="12"/>
        <v/>
      </c>
      <c r="V16" s="10">
        <f t="shared" ca="1" si="13"/>
        <v>1</v>
      </c>
      <c r="W16" s="10">
        <f t="shared" ca="1" si="14"/>
        <v>1</v>
      </c>
      <c r="X16" s="10" t="str">
        <f t="shared" ca="1" si="7"/>
        <v/>
      </c>
      <c r="Y16" s="10" t="str">
        <f t="shared" ca="1" si="8"/>
        <v/>
      </c>
      <c r="Z16">
        <v>65</v>
      </c>
    </row>
    <row r="17" spans="1:26" x14ac:dyDescent="0.25">
      <c r="A17" s="205"/>
      <c r="B17" s="134">
        <v>4</v>
      </c>
      <c r="C17" s="24"/>
      <c r="D17" s="24"/>
      <c r="E17" s="89" t="e">
        <f t="shared" si="9"/>
        <v>#N/A</v>
      </c>
      <c r="F17" s="150"/>
      <c r="G17" s="138" t="e">
        <f t="shared" ca="1" si="0"/>
        <v>#N/A</v>
      </c>
      <c r="H17" s="139" t="e">
        <f t="shared" ca="1" si="1"/>
        <v>#N/A</v>
      </c>
      <c r="I17" s="125" t="e">
        <f t="shared" ca="1" si="2"/>
        <v>#N/A</v>
      </c>
      <c r="J17" s="96" t="e">
        <f t="shared" ca="1" si="3"/>
        <v>#N/A</v>
      </c>
      <c r="K17" s="21"/>
      <c r="L17" s="154" t="e">
        <f t="shared" ca="1" si="4"/>
        <v>#N/A</v>
      </c>
      <c r="M17" s="75"/>
      <c r="N17" s="110" t="e">
        <f t="shared" ca="1" si="5"/>
        <v>#N/A</v>
      </c>
      <c r="O17" s="111" t="e">
        <f t="shared" ca="1" si="6"/>
        <v>#N/A</v>
      </c>
      <c r="P17" s="6"/>
      <c r="Q17" s="75"/>
      <c r="R17" s="13" t="str">
        <f t="shared" ca="1" si="10"/>
        <v/>
      </c>
      <c r="S17" s="13" t="str">
        <f t="shared" ca="1" si="11"/>
        <v/>
      </c>
      <c r="T17" s="13" t="e">
        <f ca="1">IF(AND(T16="",S17=S15),T15,IF(AND(K17="",G17&lt;&gt;"",M17=""),IF(ISNA(J17),"",IF(R17=0,IF(S17&lt;&gt;S16,INT(MAX(T$4:T16))+1,INT(MAX(T$4:T16)))+0.5,IF(S17&lt;&gt;S16,INT(MAX(T$4:T16))+1,INT(MAX(T$4:T16)))))))</f>
        <v>#N/A</v>
      </c>
      <c r="U17" s="10" t="str">
        <f t="shared" ca="1" si="12"/>
        <v/>
      </c>
      <c r="V17" s="10">
        <f t="shared" ca="1" si="13"/>
        <v>1</v>
      </c>
      <c r="W17" s="10">
        <f t="shared" ca="1" si="14"/>
        <v>1</v>
      </c>
      <c r="X17" s="10" t="str">
        <f t="shared" ca="1" si="7"/>
        <v/>
      </c>
      <c r="Y17" s="10" t="str">
        <f t="shared" ca="1" si="8"/>
        <v/>
      </c>
      <c r="Z17">
        <v>70</v>
      </c>
    </row>
    <row r="18" spans="1:26" ht="15.75" thickBot="1" x14ac:dyDescent="0.3">
      <c r="A18" s="107"/>
      <c r="B18" s="135" t="s">
        <v>24</v>
      </c>
      <c r="C18" s="136">
        <f>SUM(C14:C17)</f>
        <v>0</v>
      </c>
      <c r="D18" s="136">
        <f>SUM(D14:D17)</f>
        <v>0</v>
      </c>
      <c r="E18" s="123" t="e">
        <f t="shared" si="9"/>
        <v>#N/A</v>
      </c>
      <c r="F18" s="150"/>
      <c r="G18" s="138" t="e">
        <f t="shared" ca="1" si="0"/>
        <v>#N/A</v>
      </c>
      <c r="H18" s="139" t="e">
        <f t="shared" ca="1" si="1"/>
        <v>#N/A</v>
      </c>
      <c r="I18" s="125" t="e">
        <f t="shared" ca="1" si="2"/>
        <v>#N/A</v>
      </c>
      <c r="J18" s="96" t="e">
        <f t="shared" ca="1" si="3"/>
        <v>#N/A</v>
      </c>
      <c r="K18" s="21"/>
      <c r="L18" s="154" t="e">
        <f t="shared" ca="1" si="4"/>
        <v>#N/A</v>
      </c>
      <c r="M18" s="75"/>
      <c r="N18" s="110" t="e">
        <f t="shared" ca="1" si="5"/>
        <v>#N/A</v>
      </c>
      <c r="O18" s="111" t="e">
        <f t="shared" ca="1" si="6"/>
        <v>#N/A</v>
      </c>
      <c r="P18" s="6"/>
      <c r="Q18" s="75"/>
      <c r="R18" s="13" t="str">
        <f t="shared" ca="1" si="10"/>
        <v/>
      </c>
      <c r="S18" s="13" t="str">
        <f t="shared" ca="1" si="11"/>
        <v/>
      </c>
      <c r="T18" s="13" t="e">
        <f ca="1">IF(AND(T17="",S18=S16),T16,IF(AND(K18="",G18&lt;&gt;"",M18=""),IF(ISNA(J18),"",IF(R18=0,IF(S18&lt;&gt;S17,INT(MAX(T$4:T17))+1,INT(MAX(T$4:T17)))+0.5,IF(S18&lt;&gt;S17,INT(MAX(T$4:T17))+1,INT(MAX(T$4:T17)))))))</f>
        <v>#N/A</v>
      </c>
      <c r="U18" s="10" t="str">
        <f t="shared" ca="1" si="12"/>
        <v/>
      </c>
      <c r="V18" s="10">
        <f t="shared" ca="1" si="13"/>
        <v>1</v>
      </c>
      <c r="W18" s="10">
        <f t="shared" ca="1" si="14"/>
        <v>1</v>
      </c>
      <c r="X18" s="10" t="str">
        <f t="shared" ca="1" si="7"/>
        <v/>
      </c>
      <c r="Y18" s="10" t="str">
        <f t="shared" ca="1" si="8"/>
        <v/>
      </c>
      <c r="Z18">
        <v>75</v>
      </c>
    </row>
    <row r="19" spans="1:26" x14ac:dyDescent="0.25">
      <c r="A19" s="204"/>
      <c r="B19" s="133">
        <v>1</v>
      </c>
      <c r="C19" s="106"/>
      <c r="D19" s="106"/>
      <c r="E19" s="88" t="e">
        <f t="shared" si="9"/>
        <v>#N/A</v>
      </c>
      <c r="F19" s="150"/>
      <c r="G19" s="138" t="e">
        <f t="shared" ca="1" si="0"/>
        <v>#N/A</v>
      </c>
      <c r="H19" s="139" t="e">
        <f t="shared" ca="1" si="1"/>
        <v>#N/A</v>
      </c>
      <c r="I19" s="125" t="e">
        <f t="shared" ca="1" si="2"/>
        <v>#N/A</v>
      </c>
      <c r="J19" s="96" t="e">
        <f t="shared" ca="1" si="3"/>
        <v>#N/A</v>
      </c>
      <c r="K19" s="21"/>
      <c r="L19" s="154" t="e">
        <f t="shared" ca="1" si="4"/>
        <v>#N/A</v>
      </c>
      <c r="M19" s="75"/>
      <c r="N19" s="110" t="e">
        <f t="shared" ca="1" si="5"/>
        <v>#N/A</v>
      </c>
      <c r="O19" s="111" t="e">
        <f t="shared" ca="1" si="6"/>
        <v>#N/A</v>
      </c>
      <c r="P19" s="6"/>
      <c r="Q19" s="75"/>
      <c r="R19" s="13" t="str">
        <f t="shared" ca="1" si="10"/>
        <v/>
      </c>
      <c r="S19" s="13" t="str">
        <f t="shared" ca="1" si="11"/>
        <v/>
      </c>
      <c r="T19" s="13" t="e">
        <f ca="1">IF(AND(T18="",S19=S17),T17,IF(AND(K19="",G19&lt;&gt;"",M19=""),IF(ISNA(J19),"",IF(R19=0,IF(S19&lt;&gt;S18,INT(MAX(T$4:T18))+1,INT(MAX(T$4:T18)))+0.5,IF(S19&lt;&gt;S18,INT(MAX(T$4:T18))+1,INT(MAX(T$4:T18)))))))</f>
        <v>#N/A</v>
      </c>
      <c r="U19" s="10" t="str">
        <f t="shared" ca="1" si="12"/>
        <v/>
      </c>
      <c r="V19" s="10">
        <f t="shared" ca="1" si="13"/>
        <v>1</v>
      </c>
      <c r="W19" s="10">
        <f t="shared" ca="1" si="14"/>
        <v>1</v>
      </c>
      <c r="X19" s="10" t="str">
        <f t="shared" ca="1" si="7"/>
        <v/>
      </c>
      <c r="Y19" s="10" t="str">
        <f t="shared" ca="1" si="8"/>
        <v/>
      </c>
      <c r="Z19">
        <v>80</v>
      </c>
    </row>
    <row r="20" spans="1:26" x14ac:dyDescent="0.25">
      <c r="A20" s="205"/>
      <c r="B20" s="134">
        <v>2</v>
      </c>
      <c r="C20" s="24"/>
      <c r="D20" s="24"/>
      <c r="E20" s="89" t="e">
        <f t="shared" si="9"/>
        <v>#N/A</v>
      </c>
      <c r="F20" s="150"/>
      <c r="G20" s="138" t="e">
        <f t="shared" ca="1" si="0"/>
        <v>#N/A</v>
      </c>
      <c r="H20" s="139" t="e">
        <f t="shared" ca="1" si="1"/>
        <v>#N/A</v>
      </c>
      <c r="I20" s="125" t="e">
        <f t="shared" ca="1" si="2"/>
        <v>#N/A</v>
      </c>
      <c r="J20" s="96" t="e">
        <f t="shared" ca="1" si="3"/>
        <v>#N/A</v>
      </c>
      <c r="K20" s="21"/>
      <c r="L20" s="154" t="e">
        <f t="shared" ca="1" si="4"/>
        <v>#N/A</v>
      </c>
      <c r="M20" s="75"/>
      <c r="N20" s="110" t="e">
        <f t="shared" ca="1" si="5"/>
        <v>#N/A</v>
      </c>
      <c r="O20" s="111" t="e">
        <f t="shared" ca="1" si="6"/>
        <v>#N/A</v>
      </c>
      <c r="P20" s="68"/>
      <c r="Q20" s="75"/>
      <c r="R20" s="13" t="str">
        <f t="shared" ca="1" si="10"/>
        <v/>
      </c>
      <c r="S20" s="13" t="str">
        <f t="shared" ca="1" si="11"/>
        <v/>
      </c>
      <c r="T20" s="13" t="e">
        <f ca="1">IF(AND(T19="",S20=S18),T18,IF(AND(K20="",G20&lt;&gt;"",M20=""),IF(ISNA(J20),"",IF(R20=0,IF(S20&lt;&gt;S19,INT(MAX(T$4:T19))+1,INT(MAX(T$4:T19)))+0.5,IF(S20&lt;&gt;S19,INT(MAX(T$4:T19))+1,INT(MAX(T$4:T19)))))))</f>
        <v>#N/A</v>
      </c>
      <c r="U20" s="10" t="str">
        <f t="shared" ca="1" si="12"/>
        <v/>
      </c>
      <c r="V20" s="10">
        <f t="shared" ca="1" si="13"/>
        <v>1</v>
      </c>
      <c r="W20" s="10">
        <f t="shared" ca="1" si="14"/>
        <v>1</v>
      </c>
      <c r="X20" s="10" t="str">
        <f t="shared" ca="1" si="7"/>
        <v/>
      </c>
      <c r="Y20" s="10" t="str">
        <f t="shared" ca="1" si="8"/>
        <v/>
      </c>
      <c r="Z20">
        <v>85</v>
      </c>
    </row>
    <row r="21" spans="1:26" x14ac:dyDescent="0.25">
      <c r="A21" s="205"/>
      <c r="B21" s="134">
        <v>3</v>
      </c>
      <c r="C21" s="24"/>
      <c r="D21" s="24"/>
      <c r="E21" s="89" t="e">
        <f t="shared" si="9"/>
        <v>#N/A</v>
      </c>
      <c r="F21" s="150"/>
      <c r="G21" s="138" t="e">
        <f t="shared" ca="1" si="0"/>
        <v>#N/A</v>
      </c>
      <c r="H21" s="139" t="e">
        <f t="shared" ca="1" si="1"/>
        <v>#N/A</v>
      </c>
      <c r="I21" s="125" t="e">
        <f t="shared" ca="1" si="2"/>
        <v>#N/A</v>
      </c>
      <c r="J21" s="96" t="e">
        <f t="shared" ca="1" si="3"/>
        <v>#N/A</v>
      </c>
      <c r="K21" s="21"/>
      <c r="L21" s="154" t="e">
        <f t="shared" ref="L21:L84" ca="1" si="15">MEDIAN($J$4:$J$9)</f>
        <v>#N/A</v>
      </c>
      <c r="M21" s="75"/>
      <c r="N21" s="110" t="e">
        <f t="shared" ca="1" si="5"/>
        <v>#N/A</v>
      </c>
      <c r="O21" s="111" t="e">
        <f t="shared" ca="1" si="6"/>
        <v>#N/A</v>
      </c>
      <c r="P21" s="68"/>
      <c r="Q21" s="75"/>
      <c r="R21" s="13" t="str">
        <f t="shared" ca="1" si="10"/>
        <v/>
      </c>
      <c r="S21" s="13" t="str">
        <f t="shared" ca="1" si="11"/>
        <v/>
      </c>
      <c r="T21" s="13" t="e">
        <f ca="1">IF(AND(T20="",S21=S19),T19,IF(AND(K21="",G21&lt;&gt;"",M21=""),IF(ISNA(J21),"",IF(R21=0,IF(S21&lt;&gt;S20,INT(MAX(T$4:T20))+1,INT(MAX(T$4:T20)))+0.5,IF(S21&lt;&gt;S20,INT(MAX(T$4:T20))+1,INT(MAX(T$4:T20)))))))</f>
        <v>#N/A</v>
      </c>
      <c r="U21" s="10" t="str">
        <f t="shared" ca="1" si="12"/>
        <v/>
      </c>
      <c r="V21" s="10">
        <f t="shared" ca="1" si="13"/>
        <v>1</v>
      </c>
      <c r="W21" s="10">
        <f t="shared" ca="1" si="14"/>
        <v>1</v>
      </c>
      <c r="X21" s="10" t="str">
        <f t="shared" ca="1" si="7"/>
        <v/>
      </c>
      <c r="Y21" s="10" t="str">
        <f t="shared" ca="1" si="8"/>
        <v/>
      </c>
      <c r="Z21">
        <v>90</v>
      </c>
    </row>
    <row r="22" spans="1:26" x14ac:dyDescent="0.25">
      <c r="A22" s="205"/>
      <c r="B22" s="134">
        <v>4</v>
      </c>
      <c r="C22" s="24"/>
      <c r="D22" s="24"/>
      <c r="E22" s="89" t="e">
        <f t="shared" si="9"/>
        <v>#N/A</v>
      </c>
      <c r="F22" s="150"/>
      <c r="G22" s="138" t="e">
        <f t="shared" ca="1" si="0"/>
        <v>#N/A</v>
      </c>
      <c r="H22" s="139" t="e">
        <f t="shared" ca="1" si="1"/>
        <v>#N/A</v>
      </c>
      <c r="I22" s="125" t="e">
        <f t="shared" ca="1" si="2"/>
        <v>#N/A</v>
      </c>
      <c r="J22" s="96" t="e">
        <f t="shared" ca="1" si="3"/>
        <v>#N/A</v>
      </c>
      <c r="K22" s="21"/>
      <c r="L22" s="154" t="e">
        <f t="shared" ca="1" si="15"/>
        <v>#N/A</v>
      </c>
      <c r="M22" s="75"/>
      <c r="N22" s="110" t="e">
        <f t="shared" ca="1" si="5"/>
        <v>#N/A</v>
      </c>
      <c r="O22" s="111" t="e">
        <f t="shared" ca="1" si="6"/>
        <v>#N/A</v>
      </c>
      <c r="P22" s="68"/>
      <c r="Q22" s="75"/>
      <c r="R22" s="13" t="str">
        <f t="shared" ca="1" si="10"/>
        <v/>
      </c>
      <c r="S22" s="13" t="str">
        <f t="shared" ca="1" si="11"/>
        <v/>
      </c>
      <c r="T22" s="13" t="e">
        <f ca="1">IF(AND(T21="",S22=S20),T20,IF(AND(K22="",G22&lt;&gt;"",M22=""),IF(ISNA(J22),"",IF(R22=0,IF(S22&lt;&gt;S21,INT(MAX(T$4:T21))+1,INT(MAX(T$4:T21)))+0.5,IF(S22&lt;&gt;S21,INT(MAX(T$4:T21))+1,INT(MAX(T$4:T21)))))))</f>
        <v>#N/A</v>
      </c>
      <c r="U22" s="10" t="str">
        <f t="shared" ca="1" si="12"/>
        <v/>
      </c>
      <c r="V22" s="10">
        <f t="shared" ca="1" si="13"/>
        <v>1</v>
      </c>
      <c r="W22" s="10">
        <f t="shared" ca="1" si="14"/>
        <v>1</v>
      </c>
      <c r="X22" s="10" t="str">
        <f t="shared" ca="1" si="7"/>
        <v/>
      </c>
      <c r="Y22" s="10" t="str">
        <f t="shared" ca="1" si="8"/>
        <v/>
      </c>
      <c r="Z22">
        <v>95</v>
      </c>
    </row>
    <row r="23" spans="1:26" ht="15.75" thickBot="1" x14ac:dyDescent="0.3">
      <c r="A23" s="107"/>
      <c r="B23" s="135" t="s">
        <v>24</v>
      </c>
      <c r="C23" s="136">
        <f>SUM(C19:C22)</f>
        <v>0</v>
      </c>
      <c r="D23" s="136">
        <f>SUM(D19:D22)</f>
        <v>0</v>
      </c>
      <c r="E23" s="123" t="e">
        <f t="shared" si="9"/>
        <v>#N/A</v>
      </c>
      <c r="F23" s="150"/>
      <c r="G23" s="138" t="e">
        <f t="shared" ca="1" si="0"/>
        <v>#N/A</v>
      </c>
      <c r="H23" s="139" t="e">
        <f t="shared" ca="1" si="1"/>
        <v>#N/A</v>
      </c>
      <c r="I23" s="125" t="e">
        <f t="shared" ca="1" si="2"/>
        <v>#N/A</v>
      </c>
      <c r="J23" s="96" t="e">
        <f t="shared" ca="1" si="3"/>
        <v>#N/A</v>
      </c>
      <c r="K23" s="21"/>
      <c r="L23" s="154" t="e">
        <f t="shared" ca="1" si="15"/>
        <v>#N/A</v>
      </c>
      <c r="M23" s="75"/>
      <c r="N23" s="110" t="e">
        <f t="shared" ca="1" si="5"/>
        <v>#N/A</v>
      </c>
      <c r="O23" s="111" t="e">
        <f t="shared" ca="1" si="6"/>
        <v>#N/A</v>
      </c>
      <c r="P23" s="6"/>
      <c r="Q23" s="75"/>
      <c r="R23" s="13" t="str">
        <f t="shared" ca="1" si="10"/>
        <v/>
      </c>
      <c r="S23" s="13" t="str">
        <f t="shared" ca="1" si="11"/>
        <v/>
      </c>
      <c r="T23" s="13" t="e">
        <f ca="1">IF(AND(T22="",S23=S21),T21,IF(AND(K23="",G23&lt;&gt;"",M23=""),IF(ISNA(J23),"",IF(R23=0,IF(S23&lt;&gt;S22,INT(MAX(T$4:T22))+1,INT(MAX(T$4:T22)))+0.5,IF(S23&lt;&gt;S22,INT(MAX(T$4:T22))+1,INT(MAX(T$4:T22)))))))</f>
        <v>#N/A</v>
      </c>
      <c r="U23" s="10" t="str">
        <f t="shared" ca="1" si="12"/>
        <v/>
      </c>
      <c r="V23" s="10">
        <f t="shared" ca="1" si="13"/>
        <v>1</v>
      </c>
      <c r="W23" s="10">
        <f t="shared" ca="1" si="14"/>
        <v>1</v>
      </c>
      <c r="X23" s="10" t="str">
        <f t="shared" ca="1" si="7"/>
        <v/>
      </c>
      <c r="Y23" s="10" t="str">
        <f t="shared" ca="1" si="8"/>
        <v/>
      </c>
      <c r="Z23">
        <v>100</v>
      </c>
    </row>
    <row r="24" spans="1:26" x14ac:dyDescent="0.25">
      <c r="A24" s="204"/>
      <c r="B24" s="133">
        <v>1</v>
      </c>
      <c r="C24" s="106"/>
      <c r="D24" s="106"/>
      <c r="E24" s="88" t="e">
        <f t="shared" si="9"/>
        <v>#N/A</v>
      </c>
      <c r="F24" s="150"/>
      <c r="G24" s="138" t="e">
        <f t="shared" ca="1" si="0"/>
        <v>#N/A</v>
      </c>
      <c r="H24" s="139" t="e">
        <f t="shared" ca="1" si="1"/>
        <v>#N/A</v>
      </c>
      <c r="I24" s="125" t="e">
        <f t="shared" ca="1" si="2"/>
        <v>#N/A</v>
      </c>
      <c r="J24" s="96" t="e">
        <f t="shared" ca="1" si="3"/>
        <v>#N/A</v>
      </c>
      <c r="K24" s="21"/>
      <c r="L24" s="154" t="e">
        <f t="shared" ca="1" si="15"/>
        <v>#N/A</v>
      </c>
      <c r="M24" s="75"/>
      <c r="N24" s="110" t="e">
        <f t="shared" ca="1" si="5"/>
        <v>#N/A</v>
      </c>
      <c r="O24" s="111" t="e">
        <f t="shared" ca="1" si="6"/>
        <v>#N/A</v>
      </c>
      <c r="P24" s="68"/>
      <c r="Q24" s="75"/>
      <c r="R24" s="13" t="str">
        <f t="shared" ca="1" si="10"/>
        <v/>
      </c>
      <c r="S24" s="13" t="str">
        <f t="shared" ca="1" si="11"/>
        <v/>
      </c>
      <c r="T24" s="13" t="e">
        <f ca="1">IF(AND(T23="",S24=S22),T22,IF(AND(K24="",G24&lt;&gt;"",M24=""),IF(ISNA(J24),"",IF(R24=0,IF(S24&lt;&gt;S23,INT(MAX(T$4:T23))+1,INT(MAX(T$4:T23)))+0.5,IF(S24&lt;&gt;S23,INT(MAX(T$4:T23))+1,INT(MAX(T$4:T23)))))))</f>
        <v>#N/A</v>
      </c>
      <c r="U24" s="10" t="str">
        <f t="shared" ca="1" si="12"/>
        <v/>
      </c>
      <c r="V24" s="10">
        <f t="shared" ca="1" si="13"/>
        <v>1</v>
      </c>
      <c r="W24" s="10">
        <f t="shared" ca="1" si="14"/>
        <v>1</v>
      </c>
      <c r="X24" s="10" t="str">
        <f t="shared" ca="1" si="7"/>
        <v/>
      </c>
      <c r="Y24" s="10" t="str">
        <f t="shared" ca="1" si="8"/>
        <v/>
      </c>
      <c r="Z24">
        <v>105</v>
      </c>
    </row>
    <row r="25" spans="1:26" x14ac:dyDescent="0.25">
      <c r="A25" s="205"/>
      <c r="B25" s="134">
        <v>2</v>
      </c>
      <c r="C25" s="24"/>
      <c r="D25" s="24"/>
      <c r="E25" s="89" t="e">
        <f t="shared" si="9"/>
        <v>#N/A</v>
      </c>
      <c r="F25" s="150"/>
      <c r="G25" s="138" t="e">
        <f t="shared" ca="1" si="0"/>
        <v>#N/A</v>
      </c>
      <c r="H25" s="139" t="e">
        <f t="shared" ca="1" si="1"/>
        <v>#N/A</v>
      </c>
      <c r="I25" s="125" t="e">
        <f t="shared" ca="1" si="2"/>
        <v>#N/A</v>
      </c>
      <c r="J25" s="96" t="e">
        <f t="shared" ca="1" si="3"/>
        <v>#N/A</v>
      </c>
      <c r="K25" s="21"/>
      <c r="L25" s="154" t="e">
        <f t="shared" ca="1" si="15"/>
        <v>#N/A</v>
      </c>
      <c r="M25" s="75"/>
      <c r="N25" s="110" t="e">
        <f t="shared" ca="1" si="5"/>
        <v>#N/A</v>
      </c>
      <c r="O25" s="111" t="e">
        <f t="shared" ca="1" si="6"/>
        <v>#N/A</v>
      </c>
      <c r="P25" s="68"/>
      <c r="Q25" s="75"/>
      <c r="R25" s="13" t="str">
        <f t="shared" ca="1" si="10"/>
        <v/>
      </c>
      <c r="S25" s="13" t="str">
        <f t="shared" ca="1" si="11"/>
        <v/>
      </c>
      <c r="T25" s="13" t="e">
        <f ca="1">IF(AND(T24="",S25=S23),T23,IF(AND(K25="",G25&lt;&gt;"",M25=""),IF(ISNA(J25),"",IF(R25=0,IF(S25&lt;&gt;S24,INT(MAX(T$4:T24))+1,INT(MAX(T$4:T24)))+0.5,IF(S25&lt;&gt;S24,INT(MAX(T$4:T24))+1,INT(MAX(T$4:T24)))))))</f>
        <v>#N/A</v>
      </c>
      <c r="U25" s="10" t="str">
        <f t="shared" ca="1" si="12"/>
        <v/>
      </c>
      <c r="V25" s="10">
        <f t="shared" ca="1" si="13"/>
        <v>1</v>
      </c>
      <c r="W25" s="10">
        <f t="shared" ca="1" si="14"/>
        <v>1</v>
      </c>
      <c r="X25" s="10" t="str">
        <f t="shared" ca="1" si="7"/>
        <v/>
      </c>
      <c r="Y25" s="10" t="str">
        <f t="shared" ca="1" si="8"/>
        <v/>
      </c>
      <c r="Z25">
        <v>110</v>
      </c>
    </row>
    <row r="26" spans="1:26" x14ac:dyDescent="0.25">
      <c r="A26" s="205"/>
      <c r="B26" s="134">
        <v>3</v>
      </c>
      <c r="C26" s="24"/>
      <c r="D26" s="24"/>
      <c r="E26" s="89" t="e">
        <f t="shared" si="9"/>
        <v>#N/A</v>
      </c>
      <c r="F26" s="150"/>
      <c r="G26" s="138" t="e">
        <f t="shared" ca="1" si="0"/>
        <v>#N/A</v>
      </c>
      <c r="H26" s="139" t="e">
        <f t="shared" ca="1" si="1"/>
        <v>#N/A</v>
      </c>
      <c r="I26" s="125" t="e">
        <f t="shared" ca="1" si="2"/>
        <v>#N/A</v>
      </c>
      <c r="J26" s="96" t="e">
        <f t="shared" ca="1" si="3"/>
        <v>#N/A</v>
      </c>
      <c r="K26" s="21"/>
      <c r="L26" s="154" t="e">
        <f t="shared" ca="1" si="15"/>
        <v>#N/A</v>
      </c>
      <c r="M26" s="156"/>
      <c r="N26" s="110" t="e">
        <f t="shared" ca="1" si="5"/>
        <v>#N/A</v>
      </c>
      <c r="O26" s="111" t="e">
        <f t="shared" ca="1" si="6"/>
        <v>#N/A</v>
      </c>
      <c r="P26" s="68"/>
      <c r="Q26" s="75"/>
      <c r="R26" s="13" t="str">
        <f t="shared" ca="1" si="10"/>
        <v/>
      </c>
      <c r="S26" s="13" t="str">
        <f t="shared" ca="1" si="11"/>
        <v/>
      </c>
      <c r="T26" s="13" t="e">
        <f ca="1">IF(AND(T25="",S26=S24),T24,IF(AND(K26="",G26&lt;&gt;"",M26=""),IF(ISNA(J26),"",IF(R26=0,IF(S26&lt;&gt;S25,INT(MAX(T$4:T25))+1,INT(MAX(T$4:T25)))+0.5,IF(S26&lt;&gt;S25,INT(MAX(T$4:T25))+1,INT(MAX(T$4:T25)))))))</f>
        <v>#N/A</v>
      </c>
      <c r="U26" s="10" t="str">
        <f t="shared" ca="1" si="12"/>
        <v/>
      </c>
      <c r="V26" s="10">
        <f t="shared" ca="1" si="13"/>
        <v>1</v>
      </c>
      <c r="W26" s="10">
        <f t="shared" ca="1" si="14"/>
        <v>1</v>
      </c>
      <c r="X26" s="10" t="str">
        <f t="shared" ca="1" si="7"/>
        <v/>
      </c>
      <c r="Y26" s="10" t="str">
        <f t="shared" ca="1" si="8"/>
        <v/>
      </c>
      <c r="Z26">
        <v>115</v>
      </c>
    </row>
    <row r="27" spans="1:26" x14ac:dyDescent="0.25">
      <c r="A27" s="205"/>
      <c r="B27" s="134">
        <v>4</v>
      </c>
      <c r="C27" s="24"/>
      <c r="D27" s="24"/>
      <c r="E27" s="89" t="e">
        <f t="shared" si="9"/>
        <v>#N/A</v>
      </c>
      <c r="F27" s="150"/>
      <c r="G27" s="138" t="e">
        <f t="shared" ca="1" si="0"/>
        <v>#N/A</v>
      </c>
      <c r="H27" s="139" t="e">
        <f t="shared" ca="1" si="1"/>
        <v>#N/A</v>
      </c>
      <c r="I27" s="125" t="e">
        <f t="shared" ca="1" si="2"/>
        <v>#N/A</v>
      </c>
      <c r="J27" s="96" t="e">
        <f t="shared" ca="1" si="3"/>
        <v>#N/A</v>
      </c>
      <c r="K27" s="21"/>
      <c r="L27" s="154" t="e">
        <f t="shared" ca="1" si="15"/>
        <v>#N/A</v>
      </c>
      <c r="M27" s="156"/>
      <c r="N27" s="110" t="e">
        <f t="shared" ca="1" si="5"/>
        <v>#N/A</v>
      </c>
      <c r="O27" s="111" t="e">
        <f t="shared" ca="1" si="6"/>
        <v>#N/A</v>
      </c>
      <c r="P27" s="68"/>
      <c r="Q27" s="75"/>
      <c r="R27" s="13" t="str">
        <f t="shared" ca="1" si="10"/>
        <v/>
      </c>
      <c r="S27" s="13" t="str">
        <f t="shared" ca="1" si="11"/>
        <v/>
      </c>
      <c r="T27" s="13" t="e">
        <f ca="1">IF(AND(T26="",S27=S25),T25,IF(AND(K27="",G27&lt;&gt;"",M27=""),IF(ISNA(J27),"",IF(R27=0,IF(S27&lt;&gt;S26,INT(MAX(T$4:T26))+1,INT(MAX(T$4:T26)))+0.5,IF(S27&lt;&gt;S26,INT(MAX(T$4:T26))+1,INT(MAX(T$4:T26)))))))</f>
        <v>#N/A</v>
      </c>
      <c r="U27" s="10" t="str">
        <f t="shared" ca="1" si="12"/>
        <v/>
      </c>
      <c r="V27" s="10">
        <f t="shared" ca="1" si="13"/>
        <v>1</v>
      </c>
      <c r="W27" s="10">
        <f t="shared" ca="1" si="14"/>
        <v>1</v>
      </c>
      <c r="X27" s="10" t="str">
        <f t="shared" ca="1" si="7"/>
        <v/>
      </c>
      <c r="Y27" s="10" t="str">
        <f t="shared" ca="1" si="8"/>
        <v/>
      </c>
      <c r="Z27">
        <v>120</v>
      </c>
    </row>
    <row r="28" spans="1:26" ht="15.75" thickBot="1" x14ac:dyDescent="0.3">
      <c r="A28" s="107"/>
      <c r="B28" s="135" t="s">
        <v>24</v>
      </c>
      <c r="C28" s="136">
        <f>SUM(C24:C27)</f>
        <v>0</v>
      </c>
      <c r="D28" s="136">
        <f>SUM(D24:D27)</f>
        <v>0</v>
      </c>
      <c r="E28" s="123" t="e">
        <f t="shared" si="9"/>
        <v>#N/A</v>
      </c>
      <c r="F28" s="150"/>
      <c r="G28" s="138" t="e">
        <f t="shared" ca="1" si="0"/>
        <v>#N/A</v>
      </c>
      <c r="H28" s="139" t="e">
        <f t="shared" ca="1" si="1"/>
        <v>#N/A</v>
      </c>
      <c r="I28" s="125" t="e">
        <f t="shared" ca="1" si="2"/>
        <v>#N/A</v>
      </c>
      <c r="J28" s="96" t="e">
        <f t="shared" ca="1" si="3"/>
        <v>#N/A</v>
      </c>
      <c r="K28" s="21"/>
      <c r="L28" s="154" t="e">
        <f t="shared" ca="1" si="15"/>
        <v>#N/A</v>
      </c>
      <c r="M28" s="156"/>
      <c r="N28" s="110" t="e">
        <f t="shared" ref="N28:N90" ca="1" si="16">IF(OR(L28=0,R28=0),#N/A,IF($J28&lt;&gt;$L28,IF(U28=J28,U28,#N/A),#N/A))</f>
        <v>#N/A</v>
      </c>
      <c r="O28" s="111" t="e">
        <f t="shared" ref="O28:O90" ca="1" si="17">IF(X28=J28,X28,IF(Y28=J28,Y28,#N/A))</f>
        <v>#N/A</v>
      </c>
      <c r="P28" s="68"/>
      <c r="Q28" s="75"/>
      <c r="R28" s="13" t="str">
        <f t="shared" ref="R28:R90" ca="1" si="18">IF(ISNA(J28),"",IF(AND(K28="",M28=""),IF(J28&lt;(L28-(L28/99)),-1,IF(J28&gt;(L28+(L28/99)),1,0))))</f>
        <v/>
      </c>
      <c r="S28" s="13" t="str">
        <f t="shared" ref="S28:S90" ca="1" si="19">IF(R28&lt;&gt;0,R28, S27)</f>
        <v/>
      </c>
      <c r="T28" s="13" t="e">
        <f ca="1">IF(AND(T27="",S28=S26),T26,IF(AND(K28="",G28&lt;&gt;"",M28=""),IF(ISNA(J28),"",IF(R28=0,IF(S28&lt;&gt;S27,INT(MAX(T$4:T27))+1,INT(MAX(T$4:T27)))+0.5,IF(S28&lt;&gt;S27,INT(MAX(T$4:T27))+1,INT(MAX(T$4:T27)))))))</f>
        <v>#N/A</v>
      </c>
      <c r="U28" s="10" t="str">
        <f t="shared" ref="U28:U90" ca="1" si="20">IF(ISNA(T28),"",IF(AND(K28="",M28=""),IFERROR(IF(COUNTIF($T$4:$T$90,INT(T28))&gt;=6,J28,NA()),""),""))</f>
        <v/>
      </c>
      <c r="V28" s="10">
        <f t="shared" ref="V28:V90" ca="1" si="21">IFERROR(IF(J28="","",IF(J28&gt;J27,V27+1,IF(J28=J27,V27,IF(J28&lt;J27,1,"")))),1)</f>
        <v>1</v>
      </c>
      <c r="W28" s="10">
        <f t="shared" ref="W28:W90" ca="1" si="22">IFERROR(IF(J28="","",IF(J28&lt;J27,W27+1,IF(J28=J27,W27,IF(J28&gt;J27,1,"")))),1)</f>
        <v>1</v>
      </c>
      <c r="X28" s="10" t="str">
        <f t="shared" ref="X28:X90" ca="1" si="23">IFERROR(IF(AND(V29=1,V28=V27),"",IF(AND(V28=V27,OR(V28=V29,V29=""),X29=""),"",IF(V28="","",IF(V28&gt;=5,J28,IF(AND(X29=J29,V29&gt;1),J28,""))))),"")</f>
        <v/>
      </c>
      <c r="Y28" s="10" t="str">
        <f t="shared" ref="Y28:Y90" ca="1" si="24">IFERROR(IF(AND(W29=1,W28=W27),"",IF(AND(W28=W27,OR(W28=W29,W29=""),Y29=""),"",IF(W28="","",IF(W28&gt;=5,J28,IF(AND(Y29=J29,W29&gt;1),J28,""))))),"")</f>
        <v/>
      </c>
      <c r="Z28">
        <v>125</v>
      </c>
    </row>
    <row r="29" spans="1:26" x14ac:dyDescent="0.25">
      <c r="A29" s="204"/>
      <c r="B29" s="133">
        <v>1</v>
      </c>
      <c r="C29" s="106"/>
      <c r="D29" s="106"/>
      <c r="E29" s="88" t="e">
        <f t="shared" si="9"/>
        <v>#N/A</v>
      </c>
      <c r="F29" s="150"/>
      <c r="G29" s="138" t="e">
        <f t="shared" ca="1" si="0"/>
        <v>#N/A</v>
      </c>
      <c r="H29" s="139" t="e">
        <f t="shared" ca="1" si="1"/>
        <v>#N/A</v>
      </c>
      <c r="I29" s="125" t="e">
        <f t="shared" ca="1" si="2"/>
        <v>#N/A</v>
      </c>
      <c r="J29" s="96" t="e">
        <f t="shared" ca="1" si="3"/>
        <v>#N/A</v>
      </c>
      <c r="K29" s="21"/>
      <c r="L29" s="154" t="e">
        <f t="shared" ca="1" si="15"/>
        <v>#N/A</v>
      </c>
      <c r="M29" s="156"/>
      <c r="N29" s="110" t="e">
        <f t="shared" ca="1" si="16"/>
        <v>#N/A</v>
      </c>
      <c r="O29" s="111" t="e">
        <f t="shared" ca="1" si="17"/>
        <v>#N/A</v>
      </c>
      <c r="P29" s="68"/>
      <c r="Q29" s="75"/>
      <c r="R29" s="13" t="str">
        <f t="shared" ca="1" si="18"/>
        <v/>
      </c>
      <c r="S29" s="13" t="str">
        <f t="shared" ca="1" si="19"/>
        <v/>
      </c>
      <c r="T29" s="13" t="e">
        <f ca="1">IF(AND(T28="",S29=S27),T27,IF(AND(K29="",G29&lt;&gt;"",M29=""),IF(ISNA(J29),"",IF(R29=0,IF(S29&lt;&gt;S28,INT(MAX(T$4:T28))+1,INT(MAX(T$4:T28)))+0.5,IF(S29&lt;&gt;S28,INT(MAX(T$4:T28))+1,INT(MAX(T$4:T28)))))))</f>
        <v>#N/A</v>
      </c>
      <c r="U29" s="10" t="str">
        <f t="shared" ca="1" si="20"/>
        <v/>
      </c>
      <c r="V29" s="10">
        <f t="shared" ca="1" si="21"/>
        <v>1</v>
      </c>
      <c r="W29" s="10">
        <f t="shared" ca="1" si="22"/>
        <v>1</v>
      </c>
      <c r="X29" s="10" t="str">
        <f t="shared" ca="1" si="23"/>
        <v/>
      </c>
      <c r="Y29" s="10" t="str">
        <f t="shared" ca="1" si="24"/>
        <v/>
      </c>
      <c r="Z29">
        <v>130</v>
      </c>
    </row>
    <row r="30" spans="1:26" x14ac:dyDescent="0.25">
      <c r="A30" s="205"/>
      <c r="B30" s="134">
        <v>2</v>
      </c>
      <c r="C30" s="24"/>
      <c r="D30" s="24"/>
      <c r="E30" s="89" t="e">
        <f t="shared" si="9"/>
        <v>#N/A</v>
      </c>
      <c r="F30" s="150"/>
      <c r="G30" s="138" t="e">
        <f t="shared" ca="1" si="0"/>
        <v>#N/A</v>
      </c>
      <c r="H30" s="139" t="e">
        <f t="shared" ca="1" si="1"/>
        <v>#N/A</v>
      </c>
      <c r="I30" s="125" t="e">
        <f t="shared" ca="1" si="2"/>
        <v>#N/A</v>
      </c>
      <c r="J30" s="96" t="e">
        <f t="shared" ca="1" si="3"/>
        <v>#N/A</v>
      </c>
      <c r="K30" s="21"/>
      <c r="L30" s="154" t="e">
        <f t="shared" ca="1" si="15"/>
        <v>#N/A</v>
      </c>
      <c r="M30" s="156"/>
      <c r="N30" s="110" t="e">
        <f t="shared" ca="1" si="16"/>
        <v>#N/A</v>
      </c>
      <c r="O30" s="111" t="e">
        <f t="shared" ca="1" si="17"/>
        <v>#N/A</v>
      </c>
      <c r="P30" s="68"/>
      <c r="Q30" s="75"/>
      <c r="R30" s="13" t="str">
        <f t="shared" ca="1" si="18"/>
        <v/>
      </c>
      <c r="S30" s="13" t="str">
        <f t="shared" ca="1" si="19"/>
        <v/>
      </c>
      <c r="T30" s="13" t="e">
        <f ca="1">IF(AND(T29="",S30=S28),T28,IF(AND(K30="",G30&lt;&gt;"",M30=""),IF(ISNA(J30),"",IF(R30=0,IF(S30&lt;&gt;S29,INT(MAX(T$4:T29))+1,INT(MAX(T$4:T29)))+0.5,IF(S30&lt;&gt;S29,INT(MAX(T$4:T29))+1,INT(MAX(T$4:T29)))))))</f>
        <v>#N/A</v>
      </c>
      <c r="U30" s="10" t="str">
        <f t="shared" ca="1" si="20"/>
        <v/>
      </c>
      <c r="V30" s="10">
        <f t="shared" ca="1" si="21"/>
        <v>1</v>
      </c>
      <c r="W30" s="10">
        <f t="shared" ca="1" si="22"/>
        <v>1</v>
      </c>
      <c r="X30" s="10" t="str">
        <f t="shared" ca="1" si="23"/>
        <v/>
      </c>
      <c r="Y30" s="10" t="str">
        <f t="shared" ca="1" si="24"/>
        <v/>
      </c>
      <c r="Z30">
        <v>135</v>
      </c>
    </row>
    <row r="31" spans="1:26" x14ac:dyDescent="0.25">
      <c r="A31" s="205"/>
      <c r="B31" s="134">
        <v>3</v>
      </c>
      <c r="C31" s="24"/>
      <c r="D31" s="24"/>
      <c r="E31" s="89" t="e">
        <f t="shared" si="9"/>
        <v>#N/A</v>
      </c>
      <c r="F31" s="150"/>
      <c r="G31" s="138" t="e">
        <f t="shared" ca="1" si="0"/>
        <v>#N/A</v>
      </c>
      <c r="H31" s="139" t="e">
        <f t="shared" ca="1" si="1"/>
        <v>#N/A</v>
      </c>
      <c r="I31" s="125" t="e">
        <f t="shared" ca="1" si="2"/>
        <v>#N/A</v>
      </c>
      <c r="J31" s="96" t="e">
        <f t="shared" ca="1" si="3"/>
        <v>#N/A</v>
      </c>
      <c r="K31" s="21"/>
      <c r="L31" s="154" t="e">
        <f t="shared" ca="1" si="15"/>
        <v>#N/A</v>
      </c>
      <c r="M31" s="156"/>
      <c r="N31" s="110" t="e">
        <f t="shared" ca="1" si="16"/>
        <v>#N/A</v>
      </c>
      <c r="O31" s="111" t="e">
        <f t="shared" ca="1" si="17"/>
        <v>#N/A</v>
      </c>
      <c r="P31" s="68"/>
      <c r="Q31" s="75"/>
      <c r="R31" s="13" t="str">
        <f t="shared" ca="1" si="18"/>
        <v/>
      </c>
      <c r="S31" s="13" t="str">
        <f t="shared" ca="1" si="19"/>
        <v/>
      </c>
      <c r="T31" s="13" t="e">
        <f ca="1">IF(AND(T30="",S31=S29),T29,IF(AND(K31="",G31&lt;&gt;"",M31=""),IF(ISNA(J31),"",IF(R31=0,IF(S31&lt;&gt;S30,INT(MAX(T$4:T30))+1,INT(MAX(T$4:T30)))+0.5,IF(S31&lt;&gt;S30,INT(MAX(T$4:T30))+1,INT(MAX(T$4:T30)))))))</f>
        <v>#N/A</v>
      </c>
      <c r="U31" s="10" t="str">
        <f t="shared" ca="1" si="20"/>
        <v/>
      </c>
      <c r="V31" s="10">
        <f t="shared" ca="1" si="21"/>
        <v>1</v>
      </c>
      <c r="W31" s="10">
        <f t="shared" ca="1" si="22"/>
        <v>1</v>
      </c>
      <c r="X31" s="10" t="str">
        <f t="shared" ca="1" si="23"/>
        <v/>
      </c>
      <c r="Y31" s="10" t="str">
        <f t="shared" ca="1" si="24"/>
        <v/>
      </c>
      <c r="Z31">
        <v>140</v>
      </c>
    </row>
    <row r="32" spans="1:26" x14ac:dyDescent="0.25">
      <c r="A32" s="205"/>
      <c r="B32" s="134">
        <v>4</v>
      </c>
      <c r="C32" s="24"/>
      <c r="D32" s="24"/>
      <c r="E32" s="89" t="e">
        <f t="shared" si="9"/>
        <v>#N/A</v>
      </c>
      <c r="F32" s="150"/>
      <c r="G32" s="138" t="e">
        <f t="shared" ca="1" si="0"/>
        <v>#N/A</v>
      </c>
      <c r="H32" s="139" t="e">
        <f t="shared" ca="1" si="1"/>
        <v>#N/A</v>
      </c>
      <c r="I32" s="125" t="e">
        <f t="shared" ca="1" si="2"/>
        <v>#N/A</v>
      </c>
      <c r="J32" s="96" t="e">
        <f t="shared" ca="1" si="3"/>
        <v>#N/A</v>
      </c>
      <c r="K32" s="21"/>
      <c r="L32" s="154" t="e">
        <f t="shared" ca="1" si="15"/>
        <v>#N/A</v>
      </c>
      <c r="M32" s="156"/>
      <c r="N32" s="110" t="e">
        <f t="shared" ca="1" si="16"/>
        <v>#N/A</v>
      </c>
      <c r="O32" s="111" t="e">
        <f t="shared" ca="1" si="17"/>
        <v>#N/A</v>
      </c>
      <c r="P32" s="68"/>
      <c r="Q32" s="75"/>
      <c r="R32" s="13" t="str">
        <f t="shared" ca="1" si="18"/>
        <v/>
      </c>
      <c r="S32" s="13" t="str">
        <f t="shared" ca="1" si="19"/>
        <v/>
      </c>
      <c r="T32" s="13" t="e">
        <f ca="1">IF(AND(T31="",S32=S30),T30,IF(AND(K32="",G32&lt;&gt;"",M32=""),IF(ISNA(J32),"",IF(R32=0,IF(S32&lt;&gt;S31,INT(MAX(T$4:T31))+1,INT(MAX(T$4:T31)))+0.5,IF(S32&lt;&gt;S31,INT(MAX(T$4:T31))+1,INT(MAX(T$4:T31)))))))</f>
        <v>#N/A</v>
      </c>
      <c r="U32" s="10" t="str">
        <f t="shared" ca="1" si="20"/>
        <v/>
      </c>
      <c r="V32" s="10">
        <f t="shared" ca="1" si="21"/>
        <v>1</v>
      </c>
      <c r="W32" s="10">
        <f t="shared" ca="1" si="22"/>
        <v>1</v>
      </c>
      <c r="X32" s="10" t="str">
        <f t="shared" ca="1" si="23"/>
        <v/>
      </c>
      <c r="Y32" s="10" t="str">
        <f t="shared" ca="1" si="24"/>
        <v/>
      </c>
      <c r="Z32">
        <v>145</v>
      </c>
    </row>
    <row r="33" spans="1:26" ht="15.75" thickBot="1" x14ac:dyDescent="0.3">
      <c r="A33" s="107"/>
      <c r="B33" s="135" t="s">
        <v>24</v>
      </c>
      <c r="C33" s="136">
        <f>SUM(C29:C32)</f>
        <v>0</v>
      </c>
      <c r="D33" s="136">
        <f>SUM(D29:D32)</f>
        <v>0</v>
      </c>
      <c r="E33" s="123" t="e">
        <f t="shared" si="9"/>
        <v>#N/A</v>
      </c>
      <c r="F33" s="150"/>
      <c r="G33" s="138" t="e">
        <f t="shared" ca="1" si="0"/>
        <v>#N/A</v>
      </c>
      <c r="H33" s="139" t="e">
        <f t="shared" ca="1" si="1"/>
        <v>#N/A</v>
      </c>
      <c r="I33" s="125" t="e">
        <f t="shared" ca="1" si="2"/>
        <v>#N/A</v>
      </c>
      <c r="J33" s="96" t="e">
        <f t="shared" ca="1" si="3"/>
        <v>#N/A</v>
      </c>
      <c r="K33" s="21"/>
      <c r="L33" s="154" t="e">
        <f t="shared" ca="1" si="15"/>
        <v>#N/A</v>
      </c>
      <c r="M33" s="156"/>
      <c r="N33" s="110" t="e">
        <f t="shared" ca="1" si="16"/>
        <v>#N/A</v>
      </c>
      <c r="O33" s="111" t="e">
        <f t="shared" ca="1" si="17"/>
        <v>#N/A</v>
      </c>
      <c r="P33" s="68"/>
      <c r="Q33" s="75"/>
      <c r="R33" s="13" t="str">
        <f t="shared" ca="1" si="18"/>
        <v/>
      </c>
      <c r="S33" s="13" t="str">
        <f t="shared" ca="1" si="19"/>
        <v/>
      </c>
      <c r="T33" s="13" t="e">
        <f ca="1">IF(AND(T32="",S33=S31),T31,IF(AND(K33="",G33&lt;&gt;"",M33=""),IF(ISNA(J33),"",IF(R33=0,IF(S33&lt;&gt;S32,INT(MAX(T$4:T32))+1,INT(MAX(T$4:T32)))+0.5,IF(S33&lt;&gt;S32,INT(MAX(T$4:T32))+1,INT(MAX(T$4:T32)))))))</f>
        <v>#N/A</v>
      </c>
      <c r="U33" s="10" t="str">
        <f t="shared" ca="1" si="20"/>
        <v/>
      </c>
      <c r="V33" s="10">
        <f t="shared" ca="1" si="21"/>
        <v>1</v>
      </c>
      <c r="W33" s="10">
        <f t="shared" ca="1" si="22"/>
        <v>1</v>
      </c>
      <c r="X33" s="10" t="str">
        <f t="shared" ca="1" si="23"/>
        <v/>
      </c>
      <c r="Y33" s="10" t="str">
        <f t="shared" ca="1" si="24"/>
        <v/>
      </c>
      <c r="Z33">
        <v>150</v>
      </c>
    </row>
    <row r="34" spans="1:26" x14ac:dyDescent="0.25">
      <c r="A34" s="204"/>
      <c r="B34" s="133">
        <v>1</v>
      </c>
      <c r="C34" s="106"/>
      <c r="D34" s="106"/>
      <c r="E34" s="88" t="e">
        <f t="shared" si="9"/>
        <v>#N/A</v>
      </c>
      <c r="F34" s="150"/>
      <c r="G34" s="138" t="e">
        <f t="shared" ca="1" si="0"/>
        <v>#N/A</v>
      </c>
      <c r="H34" s="139" t="e">
        <f t="shared" ca="1" si="1"/>
        <v>#N/A</v>
      </c>
      <c r="I34" s="125" t="e">
        <f t="shared" ca="1" si="2"/>
        <v>#N/A</v>
      </c>
      <c r="J34" s="96" t="e">
        <f t="shared" ca="1" si="3"/>
        <v>#N/A</v>
      </c>
      <c r="K34" s="21"/>
      <c r="L34" s="154" t="e">
        <f t="shared" ca="1" si="15"/>
        <v>#N/A</v>
      </c>
      <c r="M34" s="156"/>
      <c r="N34" s="110" t="e">
        <f t="shared" ca="1" si="16"/>
        <v>#N/A</v>
      </c>
      <c r="O34" s="111" t="e">
        <f t="shared" ca="1" si="17"/>
        <v>#N/A</v>
      </c>
      <c r="P34" s="68"/>
      <c r="Q34" s="75"/>
      <c r="R34" s="13" t="str">
        <f t="shared" ca="1" si="18"/>
        <v/>
      </c>
      <c r="S34" s="13" t="str">
        <f t="shared" ca="1" si="19"/>
        <v/>
      </c>
      <c r="T34" s="13" t="e">
        <f ca="1">IF(AND(T33="",S34=S32),T32,IF(AND(K34="",G34&lt;&gt;"",M34=""),IF(ISNA(J34),"",IF(R34=0,IF(S34&lt;&gt;S33,INT(MAX(T$4:T33))+1,INT(MAX(T$4:T33)))+0.5,IF(S34&lt;&gt;S33,INT(MAX(T$4:T33))+1,INT(MAX(T$4:T33)))))))</f>
        <v>#N/A</v>
      </c>
      <c r="U34" s="10" t="str">
        <f t="shared" ca="1" si="20"/>
        <v/>
      </c>
      <c r="V34" s="10">
        <f t="shared" ca="1" si="21"/>
        <v>1</v>
      </c>
      <c r="W34" s="10">
        <f t="shared" ca="1" si="22"/>
        <v>1</v>
      </c>
      <c r="X34" s="10" t="str">
        <f t="shared" ca="1" si="23"/>
        <v/>
      </c>
      <c r="Y34" s="10" t="str">
        <f t="shared" ca="1" si="24"/>
        <v/>
      </c>
      <c r="Z34">
        <v>155</v>
      </c>
    </row>
    <row r="35" spans="1:26" x14ac:dyDescent="0.25">
      <c r="A35" s="205"/>
      <c r="B35" s="134">
        <v>2</v>
      </c>
      <c r="C35" s="24"/>
      <c r="D35" s="24"/>
      <c r="E35" s="89" t="e">
        <f t="shared" si="9"/>
        <v>#N/A</v>
      </c>
      <c r="F35" s="150"/>
      <c r="G35" s="138" t="e">
        <f t="shared" ca="1" si="0"/>
        <v>#N/A</v>
      </c>
      <c r="H35" s="139" t="e">
        <f t="shared" ca="1" si="1"/>
        <v>#N/A</v>
      </c>
      <c r="I35" s="125" t="e">
        <f t="shared" ca="1" si="2"/>
        <v>#N/A</v>
      </c>
      <c r="J35" s="96" t="e">
        <f t="shared" ca="1" si="3"/>
        <v>#N/A</v>
      </c>
      <c r="K35" s="21"/>
      <c r="L35" s="154" t="e">
        <f t="shared" ca="1" si="15"/>
        <v>#N/A</v>
      </c>
      <c r="M35" s="156"/>
      <c r="N35" s="110" t="e">
        <f t="shared" ca="1" si="16"/>
        <v>#N/A</v>
      </c>
      <c r="O35" s="111" t="e">
        <f t="shared" ca="1" si="17"/>
        <v>#N/A</v>
      </c>
      <c r="P35" s="68"/>
      <c r="Q35" s="75"/>
      <c r="R35" s="13" t="str">
        <f t="shared" ca="1" si="18"/>
        <v/>
      </c>
      <c r="S35" s="13" t="str">
        <f t="shared" ca="1" si="19"/>
        <v/>
      </c>
      <c r="T35" s="13" t="e">
        <f ca="1">IF(AND(T34="",S35=S33),T33,IF(AND(K35="",G35&lt;&gt;"",M35=""),IF(ISNA(J35),"",IF(R35=0,IF(S35&lt;&gt;S34,INT(MAX(T$4:T34))+1,INT(MAX(T$4:T34)))+0.5,IF(S35&lt;&gt;S34,INT(MAX(T$4:T34))+1,INT(MAX(T$4:T34)))))))</f>
        <v>#N/A</v>
      </c>
      <c r="U35" s="10" t="str">
        <f t="shared" ca="1" si="20"/>
        <v/>
      </c>
      <c r="V35" s="10">
        <f t="shared" ca="1" si="21"/>
        <v>1</v>
      </c>
      <c r="W35" s="10">
        <f t="shared" ca="1" si="22"/>
        <v>1</v>
      </c>
      <c r="X35" s="10" t="str">
        <f t="shared" ca="1" si="23"/>
        <v/>
      </c>
      <c r="Y35" s="10" t="str">
        <f t="shared" ca="1" si="24"/>
        <v/>
      </c>
      <c r="Z35">
        <v>160</v>
      </c>
    </row>
    <row r="36" spans="1:26" x14ac:dyDescent="0.25">
      <c r="A36" s="205"/>
      <c r="B36" s="134">
        <v>3</v>
      </c>
      <c r="C36" s="24"/>
      <c r="D36" s="24"/>
      <c r="E36" s="89" t="e">
        <f t="shared" si="9"/>
        <v>#N/A</v>
      </c>
      <c r="F36" s="150"/>
      <c r="G36" s="138" t="e">
        <f t="shared" ca="1" si="0"/>
        <v>#N/A</v>
      </c>
      <c r="H36" s="139" t="e">
        <f t="shared" ca="1" si="1"/>
        <v>#N/A</v>
      </c>
      <c r="I36" s="125" t="e">
        <f t="shared" ca="1" si="2"/>
        <v>#N/A</v>
      </c>
      <c r="J36" s="96" t="e">
        <f t="shared" ca="1" si="3"/>
        <v>#N/A</v>
      </c>
      <c r="K36" s="154"/>
      <c r="L36" s="154" t="e">
        <f t="shared" ca="1" si="15"/>
        <v>#N/A</v>
      </c>
      <c r="M36" s="156"/>
      <c r="N36" s="110" t="e">
        <f t="shared" ca="1" si="16"/>
        <v>#N/A</v>
      </c>
      <c r="O36" s="111" t="e">
        <f t="shared" ca="1" si="17"/>
        <v>#N/A</v>
      </c>
      <c r="P36" s="68"/>
      <c r="Q36" s="75"/>
      <c r="R36" s="13" t="str">
        <f t="shared" ca="1" si="18"/>
        <v/>
      </c>
      <c r="S36" s="13" t="str">
        <f t="shared" ca="1" si="19"/>
        <v/>
      </c>
      <c r="T36" s="13" t="e">
        <f ca="1">IF(AND(T35="",S36=S34),T34,IF(AND(K36="",G36&lt;&gt;"",M36=""),IF(ISNA(J36),"",IF(R36=0,IF(S36&lt;&gt;S35,INT(MAX(T$4:T35))+1,INT(MAX(T$4:T35)))+0.5,IF(S36&lt;&gt;S35,INT(MAX(T$4:T35))+1,INT(MAX(T$4:T35)))))))</f>
        <v>#N/A</v>
      </c>
      <c r="U36" s="10" t="str">
        <f t="shared" ca="1" si="20"/>
        <v/>
      </c>
      <c r="V36" s="10">
        <f t="shared" ca="1" si="21"/>
        <v>1</v>
      </c>
      <c r="W36" s="10">
        <f t="shared" ca="1" si="22"/>
        <v>1</v>
      </c>
      <c r="X36" s="10" t="str">
        <f t="shared" ca="1" si="23"/>
        <v/>
      </c>
      <c r="Y36" s="10" t="str">
        <f t="shared" ca="1" si="24"/>
        <v/>
      </c>
      <c r="Z36">
        <v>165</v>
      </c>
    </row>
    <row r="37" spans="1:26" x14ac:dyDescent="0.25">
      <c r="A37" s="205"/>
      <c r="B37" s="134">
        <v>4</v>
      </c>
      <c r="C37" s="24"/>
      <c r="D37" s="24"/>
      <c r="E37" s="89" t="e">
        <f t="shared" si="9"/>
        <v>#N/A</v>
      </c>
      <c r="F37" s="150"/>
      <c r="G37" s="138" t="e">
        <f t="shared" ca="1" si="0"/>
        <v>#N/A</v>
      </c>
      <c r="H37" s="139" t="e">
        <f t="shared" ca="1" si="1"/>
        <v>#N/A</v>
      </c>
      <c r="I37" s="125" t="e">
        <f t="shared" ca="1" si="2"/>
        <v>#N/A</v>
      </c>
      <c r="J37" s="96" t="e">
        <f t="shared" ca="1" si="3"/>
        <v>#N/A</v>
      </c>
      <c r="K37" s="154"/>
      <c r="L37" s="154" t="e">
        <f t="shared" ca="1" si="15"/>
        <v>#N/A</v>
      </c>
      <c r="M37" s="156"/>
      <c r="N37" s="110" t="e">
        <f t="shared" ca="1" si="16"/>
        <v>#N/A</v>
      </c>
      <c r="O37" s="111" t="e">
        <f t="shared" ca="1" si="17"/>
        <v>#N/A</v>
      </c>
      <c r="P37" s="68"/>
      <c r="Q37" s="75"/>
      <c r="R37" s="13" t="str">
        <f t="shared" ca="1" si="18"/>
        <v/>
      </c>
      <c r="S37" s="13" t="str">
        <f t="shared" ca="1" si="19"/>
        <v/>
      </c>
      <c r="T37" s="13" t="e">
        <f ca="1">IF(AND(T36="",S37=S35),T35,IF(AND(K37="",G37&lt;&gt;"",M37=""),IF(ISNA(J37),"",IF(R37=0,IF(S37&lt;&gt;S36,INT(MAX(T$4:T36))+1,INT(MAX(T$4:T36)))+0.5,IF(S37&lt;&gt;S36,INT(MAX(T$4:T36))+1,INT(MAX(T$4:T36)))))))</f>
        <v>#N/A</v>
      </c>
      <c r="U37" s="10" t="str">
        <f t="shared" ca="1" si="20"/>
        <v/>
      </c>
      <c r="V37" s="10">
        <f t="shared" ca="1" si="21"/>
        <v>1</v>
      </c>
      <c r="W37" s="10">
        <f t="shared" ca="1" si="22"/>
        <v>1</v>
      </c>
      <c r="X37" s="10" t="str">
        <f t="shared" ca="1" si="23"/>
        <v/>
      </c>
      <c r="Y37" s="10" t="str">
        <f t="shared" ca="1" si="24"/>
        <v/>
      </c>
      <c r="Z37">
        <v>170</v>
      </c>
    </row>
    <row r="38" spans="1:26" ht="15.75" thickBot="1" x14ac:dyDescent="0.3">
      <c r="A38" s="107"/>
      <c r="B38" s="135" t="s">
        <v>24</v>
      </c>
      <c r="C38" s="136">
        <f>SUM(C34:C37)</f>
        <v>0</v>
      </c>
      <c r="D38" s="136">
        <f>SUM(D34:D37)</f>
        <v>0</v>
      </c>
      <c r="E38" s="123" t="e">
        <f t="shared" si="9"/>
        <v>#N/A</v>
      </c>
      <c r="F38" s="150"/>
      <c r="G38" s="138" t="e">
        <f t="shared" ca="1" si="0"/>
        <v>#N/A</v>
      </c>
      <c r="H38" s="139" t="e">
        <f t="shared" ca="1" si="1"/>
        <v>#N/A</v>
      </c>
      <c r="I38" s="125" t="e">
        <f t="shared" ca="1" si="2"/>
        <v>#N/A</v>
      </c>
      <c r="J38" s="96" t="e">
        <f t="shared" ca="1" si="3"/>
        <v>#N/A</v>
      </c>
      <c r="K38" s="154"/>
      <c r="L38" s="154" t="e">
        <f t="shared" ca="1" si="15"/>
        <v>#N/A</v>
      </c>
      <c r="M38" s="156"/>
      <c r="N38" s="110" t="e">
        <f t="shared" ca="1" si="16"/>
        <v>#N/A</v>
      </c>
      <c r="O38" s="111" t="e">
        <f t="shared" ca="1" si="17"/>
        <v>#N/A</v>
      </c>
      <c r="P38" s="68"/>
      <c r="Q38" s="75"/>
      <c r="R38" s="13" t="str">
        <f t="shared" ca="1" si="18"/>
        <v/>
      </c>
      <c r="S38" s="13" t="str">
        <f t="shared" ca="1" si="19"/>
        <v/>
      </c>
      <c r="T38" s="13" t="e">
        <f ca="1">IF(AND(T37="",S38=S36),T36,IF(AND(K38="",G38&lt;&gt;"",M38=""),IF(ISNA(J38),"",IF(R38=0,IF(S38&lt;&gt;S37,INT(MAX(T$4:T37))+1,INT(MAX(T$4:T37)))+0.5,IF(S38&lt;&gt;S37,INT(MAX(T$4:T37))+1,INT(MAX(T$4:T37)))))))</f>
        <v>#N/A</v>
      </c>
      <c r="U38" s="10" t="str">
        <f t="shared" ca="1" si="20"/>
        <v/>
      </c>
      <c r="V38" s="10">
        <f t="shared" ca="1" si="21"/>
        <v>1</v>
      </c>
      <c r="W38" s="10">
        <f t="shared" ca="1" si="22"/>
        <v>1</v>
      </c>
      <c r="X38" s="10" t="str">
        <f t="shared" ca="1" si="23"/>
        <v/>
      </c>
      <c r="Y38" s="10" t="str">
        <f t="shared" ca="1" si="24"/>
        <v/>
      </c>
      <c r="Z38">
        <v>175</v>
      </c>
    </row>
    <row r="39" spans="1:26" x14ac:dyDescent="0.25">
      <c r="A39" s="204"/>
      <c r="B39" s="133">
        <v>1</v>
      </c>
      <c r="C39" s="106"/>
      <c r="D39" s="106"/>
      <c r="E39" s="88" t="e">
        <f t="shared" si="9"/>
        <v>#N/A</v>
      </c>
      <c r="F39" s="150"/>
      <c r="G39" s="138" t="e">
        <f t="shared" ca="1" si="0"/>
        <v>#N/A</v>
      </c>
      <c r="H39" s="139" t="e">
        <f t="shared" ca="1" si="1"/>
        <v>#N/A</v>
      </c>
      <c r="I39" s="125" t="e">
        <f t="shared" ca="1" si="2"/>
        <v>#N/A</v>
      </c>
      <c r="J39" s="96" t="e">
        <f t="shared" ca="1" si="3"/>
        <v>#N/A</v>
      </c>
      <c r="K39" s="154"/>
      <c r="L39" s="154" t="e">
        <f t="shared" ca="1" si="15"/>
        <v>#N/A</v>
      </c>
      <c r="M39" s="156"/>
      <c r="N39" s="110" t="e">
        <f t="shared" ca="1" si="16"/>
        <v>#N/A</v>
      </c>
      <c r="O39" s="111" t="e">
        <f t="shared" ca="1" si="17"/>
        <v>#N/A</v>
      </c>
      <c r="P39" s="68"/>
      <c r="Q39" s="75"/>
      <c r="R39" s="13" t="str">
        <f t="shared" ca="1" si="18"/>
        <v/>
      </c>
      <c r="S39" s="13" t="str">
        <f t="shared" ca="1" si="19"/>
        <v/>
      </c>
      <c r="T39" s="13" t="e">
        <f ca="1">IF(AND(T38="",S39=S37),T37,IF(AND(K39="",G39&lt;&gt;"",M39=""),IF(ISNA(J39),"",IF(R39=0,IF(S39&lt;&gt;S38,INT(MAX(T$4:T38))+1,INT(MAX(T$4:T38)))+0.5,IF(S39&lt;&gt;S38,INT(MAX(T$4:T38))+1,INT(MAX(T$4:T38)))))))</f>
        <v>#N/A</v>
      </c>
      <c r="U39" s="10" t="str">
        <f t="shared" ca="1" si="20"/>
        <v/>
      </c>
      <c r="V39" s="10">
        <f t="shared" ca="1" si="21"/>
        <v>1</v>
      </c>
      <c r="W39" s="10">
        <f t="shared" ca="1" si="22"/>
        <v>1</v>
      </c>
      <c r="X39" s="10" t="str">
        <f t="shared" ca="1" si="23"/>
        <v/>
      </c>
      <c r="Y39" s="10" t="str">
        <f t="shared" ca="1" si="24"/>
        <v/>
      </c>
      <c r="Z39">
        <v>180</v>
      </c>
    </row>
    <row r="40" spans="1:26" x14ac:dyDescent="0.25">
      <c r="A40" s="205"/>
      <c r="B40" s="134">
        <v>2</v>
      </c>
      <c r="C40" s="24"/>
      <c r="D40" s="24"/>
      <c r="E40" s="89" t="e">
        <f t="shared" si="9"/>
        <v>#N/A</v>
      </c>
      <c r="F40" s="150"/>
      <c r="G40" s="138" t="e">
        <f t="shared" ca="1" si="0"/>
        <v>#N/A</v>
      </c>
      <c r="H40" s="139" t="e">
        <f t="shared" ca="1" si="1"/>
        <v>#N/A</v>
      </c>
      <c r="I40" s="125" t="e">
        <f t="shared" ca="1" si="2"/>
        <v>#N/A</v>
      </c>
      <c r="J40" s="96" t="e">
        <f t="shared" ca="1" si="3"/>
        <v>#N/A</v>
      </c>
      <c r="K40" s="154"/>
      <c r="L40" s="154" t="e">
        <f t="shared" ca="1" si="15"/>
        <v>#N/A</v>
      </c>
      <c r="M40" s="156"/>
      <c r="N40" s="110" t="e">
        <f t="shared" ca="1" si="16"/>
        <v>#N/A</v>
      </c>
      <c r="O40" s="111" t="e">
        <f t="shared" ca="1" si="17"/>
        <v>#N/A</v>
      </c>
      <c r="P40" s="68"/>
      <c r="Q40" s="75"/>
      <c r="R40" s="13" t="str">
        <f t="shared" ca="1" si="18"/>
        <v/>
      </c>
      <c r="S40" s="13" t="str">
        <f t="shared" ca="1" si="19"/>
        <v/>
      </c>
      <c r="T40" s="13" t="e">
        <f ca="1">IF(AND(T39="",S40=S38),T38,IF(AND(K40="",G40&lt;&gt;"",M40=""),IF(ISNA(J40),"",IF(R40=0,IF(S40&lt;&gt;S39,INT(MAX(T$4:T39))+1,INT(MAX(T$4:T39)))+0.5,IF(S40&lt;&gt;S39,INT(MAX(T$4:T39))+1,INT(MAX(T$4:T39)))))))</f>
        <v>#N/A</v>
      </c>
      <c r="U40" s="10" t="str">
        <f t="shared" ca="1" si="20"/>
        <v/>
      </c>
      <c r="V40" s="10">
        <f t="shared" ca="1" si="21"/>
        <v>1</v>
      </c>
      <c r="W40" s="10">
        <f t="shared" ca="1" si="22"/>
        <v>1</v>
      </c>
      <c r="X40" s="10" t="str">
        <f t="shared" ca="1" si="23"/>
        <v/>
      </c>
      <c r="Y40" s="10" t="str">
        <f t="shared" ca="1" si="24"/>
        <v/>
      </c>
      <c r="Z40">
        <v>185</v>
      </c>
    </row>
    <row r="41" spans="1:26" x14ac:dyDescent="0.25">
      <c r="A41" s="205"/>
      <c r="B41" s="134">
        <v>3</v>
      </c>
      <c r="C41" s="24"/>
      <c r="D41" s="24"/>
      <c r="E41" s="89" t="e">
        <f t="shared" si="9"/>
        <v>#N/A</v>
      </c>
      <c r="F41" s="150"/>
      <c r="G41" s="138" t="e">
        <f t="shared" ca="1" si="0"/>
        <v>#N/A</v>
      </c>
      <c r="H41" s="139" t="e">
        <f t="shared" ca="1" si="1"/>
        <v>#N/A</v>
      </c>
      <c r="I41" s="125" t="e">
        <f t="shared" ca="1" si="2"/>
        <v>#N/A</v>
      </c>
      <c r="J41" s="96" t="e">
        <f t="shared" ca="1" si="3"/>
        <v>#N/A</v>
      </c>
      <c r="K41" s="154"/>
      <c r="L41" s="154" t="e">
        <f t="shared" ca="1" si="15"/>
        <v>#N/A</v>
      </c>
      <c r="M41" s="156"/>
      <c r="N41" s="110" t="e">
        <f t="shared" ca="1" si="16"/>
        <v>#N/A</v>
      </c>
      <c r="O41" s="111" t="e">
        <f t="shared" ca="1" si="17"/>
        <v>#N/A</v>
      </c>
      <c r="P41" s="68"/>
      <c r="Q41" s="75"/>
      <c r="R41" s="13" t="str">
        <f t="shared" ca="1" si="18"/>
        <v/>
      </c>
      <c r="S41" s="13" t="str">
        <f t="shared" ca="1" si="19"/>
        <v/>
      </c>
      <c r="T41" s="13" t="e">
        <f ca="1">IF(AND(T40="",S41=S39),T39,IF(AND(K41="",G41&lt;&gt;"",M41=""),IF(ISNA(J41),"",IF(R41=0,IF(S41&lt;&gt;S40,INT(MAX(T$4:T40))+1,INT(MAX(T$4:T40)))+0.5,IF(S41&lt;&gt;S40,INT(MAX(T$4:T40))+1,INT(MAX(T$4:T40)))))))</f>
        <v>#N/A</v>
      </c>
      <c r="U41" s="10" t="str">
        <f t="shared" ca="1" si="20"/>
        <v/>
      </c>
      <c r="V41" s="10">
        <f t="shared" ca="1" si="21"/>
        <v>1</v>
      </c>
      <c r="W41" s="10">
        <f t="shared" ca="1" si="22"/>
        <v>1</v>
      </c>
      <c r="X41" s="10" t="str">
        <f t="shared" ca="1" si="23"/>
        <v/>
      </c>
      <c r="Y41" s="10" t="str">
        <f t="shared" ca="1" si="24"/>
        <v/>
      </c>
      <c r="Z41">
        <v>190</v>
      </c>
    </row>
    <row r="42" spans="1:26" x14ac:dyDescent="0.25">
      <c r="A42" s="205"/>
      <c r="B42" s="134">
        <v>4</v>
      </c>
      <c r="C42" s="24"/>
      <c r="D42" s="24"/>
      <c r="E42" s="89" t="e">
        <f t="shared" si="9"/>
        <v>#N/A</v>
      </c>
      <c r="F42" s="150"/>
      <c r="G42" s="138" t="e">
        <f t="shared" ca="1" si="0"/>
        <v>#N/A</v>
      </c>
      <c r="H42" s="139" t="e">
        <f t="shared" ca="1" si="1"/>
        <v>#N/A</v>
      </c>
      <c r="I42" s="125" t="e">
        <f t="shared" ca="1" si="2"/>
        <v>#N/A</v>
      </c>
      <c r="J42" s="96" t="e">
        <f t="shared" ca="1" si="3"/>
        <v>#N/A</v>
      </c>
      <c r="K42" s="154"/>
      <c r="L42" s="154" t="e">
        <f t="shared" ca="1" si="15"/>
        <v>#N/A</v>
      </c>
      <c r="M42" s="156"/>
      <c r="N42" s="110" t="e">
        <f t="shared" ca="1" si="16"/>
        <v>#N/A</v>
      </c>
      <c r="O42" s="111" t="e">
        <f t="shared" ca="1" si="17"/>
        <v>#N/A</v>
      </c>
      <c r="P42" s="68"/>
      <c r="Q42" s="75"/>
      <c r="R42" s="13" t="str">
        <f t="shared" ca="1" si="18"/>
        <v/>
      </c>
      <c r="S42" s="13" t="str">
        <f t="shared" ca="1" si="19"/>
        <v/>
      </c>
      <c r="T42" s="13" t="e">
        <f ca="1">IF(AND(T41="",S42=S40),T40,IF(AND(K42="",G42&lt;&gt;"",M42=""),IF(ISNA(J42),"",IF(R42=0,IF(S42&lt;&gt;S41,INT(MAX(T$4:T41))+1,INT(MAX(T$4:T41)))+0.5,IF(S42&lt;&gt;S41,INT(MAX(T$4:T41))+1,INT(MAX(T$4:T41)))))))</f>
        <v>#N/A</v>
      </c>
      <c r="U42" s="10" t="str">
        <f t="shared" ca="1" si="20"/>
        <v/>
      </c>
      <c r="V42" s="10">
        <f t="shared" ca="1" si="21"/>
        <v>1</v>
      </c>
      <c r="W42" s="10">
        <f t="shared" ca="1" si="22"/>
        <v>1</v>
      </c>
      <c r="X42" s="10" t="str">
        <f t="shared" ca="1" si="23"/>
        <v/>
      </c>
      <c r="Y42" s="10" t="str">
        <f t="shared" ca="1" si="24"/>
        <v/>
      </c>
      <c r="Z42">
        <v>195</v>
      </c>
    </row>
    <row r="43" spans="1:26" ht="15.75" thickBot="1" x14ac:dyDescent="0.3">
      <c r="A43" s="107"/>
      <c r="B43" s="135" t="s">
        <v>24</v>
      </c>
      <c r="C43" s="136">
        <f>SUM(C39:C42)</f>
        <v>0</v>
      </c>
      <c r="D43" s="136">
        <f>SUM(D39:D42)</f>
        <v>0</v>
      </c>
      <c r="E43" s="123" t="e">
        <f t="shared" si="9"/>
        <v>#N/A</v>
      </c>
      <c r="F43" s="150"/>
      <c r="G43" s="138" t="e">
        <f t="shared" ca="1" si="0"/>
        <v>#N/A</v>
      </c>
      <c r="H43" s="139" t="e">
        <f t="shared" ca="1" si="1"/>
        <v>#N/A</v>
      </c>
      <c r="I43" s="125" t="e">
        <f t="shared" ca="1" si="2"/>
        <v>#N/A</v>
      </c>
      <c r="J43" s="96" t="e">
        <f t="shared" ca="1" si="3"/>
        <v>#N/A</v>
      </c>
      <c r="K43" s="154"/>
      <c r="L43" s="154" t="e">
        <f t="shared" ca="1" si="15"/>
        <v>#N/A</v>
      </c>
      <c r="M43" s="156"/>
      <c r="N43" s="110" t="e">
        <f t="shared" ca="1" si="16"/>
        <v>#N/A</v>
      </c>
      <c r="O43" s="111" t="e">
        <f t="shared" ca="1" si="17"/>
        <v>#N/A</v>
      </c>
      <c r="P43" s="68"/>
      <c r="Q43" s="75"/>
      <c r="R43" s="13" t="str">
        <f t="shared" ca="1" si="18"/>
        <v/>
      </c>
      <c r="S43" s="13" t="str">
        <f t="shared" ca="1" si="19"/>
        <v/>
      </c>
      <c r="T43" s="13" t="e">
        <f ca="1">IF(AND(T42="",S43=S41),T41,IF(AND(K43="",G43&lt;&gt;"",M43=""),IF(ISNA(J43),"",IF(R43=0,IF(S43&lt;&gt;S42,INT(MAX(T$4:T42))+1,INT(MAX(T$4:T42)))+0.5,IF(S43&lt;&gt;S42,INT(MAX(T$4:T42))+1,INT(MAX(T$4:T42)))))))</f>
        <v>#N/A</v>
      </c>
      <c r="U43" s="10" t="str">
        <f t="shared" ca="1" si="20"/>
        <v/>
      </c>
      <c r="V43" s="10">
        <f t="shared" ca="1" si="21"/>
        <v>1</v>
      </c>
      <c r="W43" s="10">
        <f t="shared" ca="1" si="22"/>
        <v>1</v>
      </c>
      <c r="X43" s="10" t="str">
        <f t="shared" ca="1" si="23"/>
        <v/>
      </c>
      <c r="Y43" s="10" t="str">
        <f t="shared" ca="1" si="24"/>
        <v/>
      </c>
      <c r="Z43">
        <v>200</v>
      </c>
    </row>
    <row r="44" spans="1:26" x14ac:dyDescent="0.25">
      <c r="A44" s="204"/>
      <c r="B44" s="133">
        <v>1</v>
      </c>
      <c r="C44" s="106"/>
      <c r="D44" s="106"/>
      <c r="E44" s="88" t="e">
        <f t="shared" si="9"/>
        <v>#N/A</v>
      </c>
      <c r="F44" s="150"/>
      <c r="G44" s="138" t="e">
        <f t="shared" ca="1" si="0"/>
        <v>#N/A</v>
      </c>
      <c r="H44" s="139" t="e">
        <f t="shared" ca="1" si="1"/>
        <v>#N/A</v>
      </c>
      <c r="I44" s="125" t="e">
        <f t="shared" ca="1" si="2"/>
        <v>#N/A</v>
      </c>
      <c r="J44" s="96" t="e">
        <f t="shared" ca="1" si="3"/>
        <v>#N/A</v>
      </c>
      <c r="K44" s="154"/>
      <c r="L44" s="154" t="e">
        <f t="shared" ca="1" si="15"/>
        <v>#N/A</v>
      </c>
      <c r="M44" s="156"/>
      <c r="N44" s="110" t="e">
        <f t="shared" ca="1" si="16"/>
        <v>#N/A</v>
      </c>
      <c r="O44" s="111" t="e">
        <f t="shared" ca="1" si="17"/>
        <v>#N/A</v>
      </c>
      <c r="P44" s="68"/>
      <c r="Q44" s="75"/>
      <c r="R44" s="13" t="str">
        <f t="shared" ca="1" si="18"/>
        <v/>
      </c>
      <c r="S44" s="13" t="str">
        <f t="shared" ca="1" si="19"/>
        <v/>
      </c>
      <c r="T44" s="13" t="e">
        <f ca="1">IF(AND(T43="",S44=S42),T42,IF(AND(K44="",G44&lt;&gt;"",M44=""),IF(ISNA(J44),"",IF(R44=0,IF(S44&lt;&gt;S43,INT(MAX(T$4:T43))+1,INT(MAX(T$4:T43)))+0.5,IF(S44&lt;&gt;S43,INT(MAX(T$4:T43))+1,INT(MAX(T$4:T43)))))))</f>
        <v>#N/A</v>
      </c>
      <c r="U44" s="10" t="str">
        <f t="shared" ca="1" si="20"/>
        <v/>
      </c>
      <c r="V44" s="10">
        <f t="shared" ca="1" si="21"/>
        <v>1</v>
      </c>
      <c r="W44" s="10">
        <f t="shared" ca="1" si="22"/>
        <v>1</v>
      </c>
      <c r="X44" s="10" t="str">
        <f t="shared" ca="1" si="23"/>
        <v/>
      </c>
      <c r="Y44" s="10" t="str">
        <f t="shared" ca="1" si="24"/>
        <v/>
      </c>
      <c r="Z44">
        <v>205</v>
      </c>
    </row>
    <row r="45" spans="1:26" x14ac:dyDescent="0.25">
      <c r="A45" s="205"/>
      <c r="B45" s="134">
        <v>2</v>
      </c>
      <c r="C45" s="24"/>
      <c r="D45" s="24"/>
      <c r="E45" s="89" t="e">
        <f t="shared" si="9"/>
        <v>#N/A</v>
      </c>
      <c r="F45" s="150"/>
      <c r="G45" s="138" t="e">
        <f t="shared" ca="1" si="0"/>
        <v>#N/A</v>
      </c>
      <c r="H45" s="139" t="e">
        <f t="shared" ca="1" si="1"/>
        <v>#N/A</v>
      </c>
      <c r="I45" s="125" t="e">
        <f t="shared" ca="1" si="2"/>
        <v>#N/A</v>
      </c>
      <c r="J45" s="96" t="e">
        <f t="shared" ca="1" si="3"/>
        <v>#N/A</v>
      </c>
      <c r="K45" s="154"/>
      <c r="L45" s="154" t="e">
        <f t="shared" ca="1" si="15"/>
        <v>#N/A</v>
      </c>
      <c r="M45" s="156"/>
      <c r="N45" s="110" t="e">
        <f t="shared" ca="1" si="16"/>
        <v>#N/A</v>
      </c>
      <c r="O45" s="111" t="e">
        <f t="shared" ca="1" si="17"/>
        <v>#N/A</v>
      </c>
      <c r="P45" s="68"/>
      <c r="Q45" s="75"/>
      <c r="R45" s="13" t="str">
        <f t="shared" ca="1" si="18"/>
        <v/>
      </c>
      <c r="S45" s="13" t="str">
        <f t="shared" ca="1" si="19"/>
        <v/>
      </c>
      <c r="T45" s="13" t="e">
        <f ca="1">IF(AND(T44="",S45=S43),T43,IF(AND(K45="",G45&lt;&gt;"",M45=""),IF(ISNA(J45),"",IF(R45=0,IF(S45&lt;&gt;S44,INT(MAX(T$4:T44))+1,INT(MAX(T$4:T44)))+0.5,IF(S45&lt;&gt;S44,INT(MAX(T$4:T44))+1,INT(MAX(T$4:T44)))))))</f>
        <v>#N/A</v>
      </c>
      <c r="U45" s="10" t="str">
        <f t="shared" ca="1" si="20"/>
        <v/>
      </c>
      <c r="V45" s="10">
        <f t="shared" ca="1" si="21"/>
        <v>1</v>
      </c>
      <c r="W45" s="10">
        <f t="shared" ca="1" si="22"/>
        <v>1</v>
      </c>
      <c r="X45" s="10" t="str">
        <f t="shared" ca="1" si="23"/>
        <v/>
      </c>
      <c r="Y45" s="10" t="str">
        <f t="shared" ca="1" si="24"/>
        <v/>
      </c>
      <c r="Z45">
        <v>210</v>
      </c>
    </row>
    <row r="46" spans="1:26" x14ac:dyDescent="0.25">
      <c r="A46" s="205"/>
      <c r="B46" s="134">
        <v>3</v>
      </c>
      <c r="C46" s="24"/>
      <c r="D46" s="24"/>
      <c r="E46" s="89" t="e">
        <f t="shared" si="9"/>
        <v>#N/A</v>
      </c>
      <c r="F46" s="150"/>
      <c r="G46" s="138" t="e">
        <f t="shared" ca="1" si="0"/>
        <v>#N/A</v>
      </c>
      <c r="H46" s="139" t="e">
        <f t="shared" ca="1" si="1"/>
        <v>#N/A</v>
      </c>
      <c r="I46" s="125" t="e">
        <f t="shared" ca="1" si="2"/>
        <v>#N/A</v>
      </c>
      <c r="J46" s="96" t="e">
        <f t="shared" ca="1" si="3"/>
        <v>#N/A</v>
      </c>
      <c r="K46" s="154"/>
      <c r="L46" s="154" t="e">
        <f t="shared" ca="1" si="15"/>
        <v>#N/A</v>
      </c>
      <c r="M46" s="156"/>
      <c r="N46" s="110" t="e">
        <f t="shared" ca="1" si="16"/>
        <v>#N/A</v>
      </c>
      <c r="O46" s="111" t="e">
        <f t="shared" ca="1" si="17"/>
        <v>#N/A</v>
      </c>
      <c r="P46" s="68"/>
      <c r="Q46" s="75"/>
      <c r="R46" s="13" t="str">
        <f t="shared" ca="1" si="18"/>
        <v/>
      </c>
      <c r="S46" s="13" t="str">
        <f t="shared" ca="1" si="19"/>
        <v/>
      </c>
      <c r="T46" s="13" t="e">
        <f ca="1">IF(AND(T45="",S46=S44),T44,IF(AND(K46="",G46&lt;&gt;"",M46=""),IF(ISNA(J46),"",IF(R46=0,IF(S46&lt;&gt;S45,INT(MAX(T$4:T45))+1,INT(MAX(T$4:T45)))+0.5,IF(S46&lt;&gt;S45,INT(MAX(T$4:T45))+1,INT(MAX(T$4:T45)))))))</f>
        <v>#N/A</v>
      </c>
      <c r="U46" s="10" t="str">
        <f t="shared" ca="1" si="20"/>
        <v/>
      </c>
      <c r="V46" s="10">
        <f t="shared" ca="1" si="21"/>
        <v>1</v>
      </c>
      <c r="W46" s="10">
        <f t="shared" ca="1" si="22"/>
        <v>1</v>
      </c>
      <c r="X46" s="10" t="str">
        <f t="shared" ca="1" si="23"/>
        <v/>
      </c>
      <c r="Y46" s="10" t="str">
        <f t="shared" ca="1" si="24"/>
        <v/>
      </c>
      <c r="Z46">
        <v>215</v>
      </c>
    </row>
    <row r="47" spans="1:26" x14ac:dyDescent="0.25">
      <c r="A47" s="205"/>
      <c r="B47" s="134">
        <v>4</v>
      </c>
      <c r="C47" s="24"/>
      <c r="D47" s="24"/>
      <c r="E47" s="89" t="e">
        <f t="shared" si="9"/>
        <v>#N/A</v>
      </c>
      <c r="F47" s="150"/>
      <c r="G47" s="138" t="e">
        <f t="shared" ca="1" si="0"/>
        <v>#N/A</v>
      </c>
      <c r="H47" s="139" t="e">
        <f t="shared" ca="1" si="1"/>
        <v>#N/A</v>
      </c>
      <c r="I47" s="125" t="e">
        <f t="shared" ca="1" si="2"/>
        <v>#N/A</v>
      </c>
      <c r="J47" s="96" t="e">
        <f t="shared" ca="1" si="3"/>
        <v>#N/A</v>
      </c>
      <c r="K47" s="154"/>
      <c r="L47" s="154" t="e">
        <f t="shared" ca="1" si="15"/>
        <v>#N/A</v>
      </c>
      <c r="M47" s="156"/>
      <c r="N47" s="110" t="e">
        <f t="shared" ca="1" si="16"/>
        <v>#N/A</v>
      </c>
      <c r="O47" s="111" t="e">
        <f t="shared" ca="1" si="17"/>
        <v>#N/A</v>
      </c>
      <c r="P47" s="68"/>
      <c r="Q47" s="75"/>
      <c r="R47" s="13" t="str">
        <f t="shared" ca="1" si="18"/>
        <v/>
      </c>
      <c r="S47" s="13" t="str">
        <f t="shared" ca="1" si="19"/>
        <v/>
      </c>
      <c r="T47" s="13" t="e">
        <f ca="1">IF(AND(T46="",S47=S45),T45,IF(AND(K47="",G47&lt;&gt;"",M47=""),IF(ISNA(J47),"",IF(R47=0,IF(S47&lt;&gt;S46,INT(MAX(T$4:T46))+1,INT(MAX(T$4:T46)))+0.5,IF(S47&lt;&gt;S46,INT(MAX(T$4:T46))+1,INT(MAX(T$4:T46)))))))</f>
        <v>#N/A</v>
      </c>
      <c r="U47" s="10" t="str">
        <f t="shared" ca="1" si="20"/>
        <v/>
      </c>
      <c r="V47" s="10">
        <f t="shared" ca="1" si="21"/>
        <v>1</v>
      </c>
      <c r="W47" s="10">
        <f t="shared" ca="1" si="22"/>
        <v>1</v>
      </c>
      <c r="X47" s="10" t="str">
        <f t="shared" ca="1" si="23"/>
        <v/>
      </c>
      <c r="Y47" s="10" t="str">
        <f t="shared" ca="1" si="24"/>
        <v/>
      </c>
      <c r="Z47">
        <v>220</v>
      </c>
    </row>
    <row r="48" spans="1:26" ht="15.75" thickBot="1" x14ac:dyDescent="0.3">
      <c r="A48" s="107"/>
      <c r="B48" s="135" t="s">
        <v>24</v>
      </c>
      <c r="C48" s="136">
        <f>SUM(C44:C47)</f>
        <v>0</v>
      </c>
      <c r="D48" s="136">
        <f>SUM(D44:D47)</f>
        <v>0</v>
      </c>
      <c r="E48" s="123" t="e">
        <f t="shared" si="9"/>
        <v>#N/A</v>
      </c>
      <c r="F48" s="150"/>
      <c r="G48" s="138" t="e">
        <f t="shared" ca="1" si="0"/>
        <v>#N/A</v>
      </c>
      <c r="H48" s="139" t="e">
        <f t="shared" ca="1" si="1"/>
        <v>#N/A</v>
      </c>
      <c r="I48" s="125" t="e">
        <f t="shared" ca="1" si="2"/>
        <v>#N/A</v>
      </c>
      <c r="J48" s="96" t="e">
        <f t="shared" ca="1" si="3"/>
        <v>#N/A</v>
      </c>
      <c r="K48" s="154"/>
      <c r="L48" s="154" t="e">
        <f t="shared" ca="1" si="15"/>
        <v>#N/A</v>
      </c>
      <c r="M48" s="156"/>
      <c r="N48" s="110" t="e">
        <f t="shared" ca="1" si="16"/>
        <v>#N/A</v>
      </c>
      <c r="O48" s="111" t="e">
        <f t="shared" ca="1" si="17"/>
        <v>#N/A</v>
      </c>
      <c r="P48" s="68"/>
      <c r="Q48" s="75"/>
      <c r="R48" s="13" t="str">
        <f t="shared" ca="1" si="18"/>
        <v/>
      </c>
      <c r="S48" s="13" t="str">
        <f t="shared" ca="1" si="19"/>
        <v/>
      </c>
      <c r="T48" s="13" t="e">
        <f ca="1">IF(AND(T47="",S48=S46),T46,IF(AND(K48="",G48&lt;&gt;"",M48=""),IF(ISNA(J48),"",IF(R48=0,IF(S48&lt;&gt;S47,INT(MAX(T$4:T47))+1,INT(MAX(T$4:T47)))+0.5,IF(S48&lt;&gt;S47,INT(MAX(T$4:T47))+1,INT(MAX(T$4:T47)))))))</f>
        <v>#N/A</v>
      </c>
      <c r="U48" s="10" t="str">
        <f t="shared" ca="1" si="20"/>
        <v/>
      </c>
      <c r="V48" s="10">
        <f t="shared" ca="1" si="21"/>
        <v>1</v>
      </c>
      <c r="W48" s="10">
        <f t="shared" ca="1" si="22"/>
        <v>1</v>
      </c>
      <c r="X48" s="10" t="str">
        <f t="shared" ca="1" si="23"/>
        <v/>
      </c>
      <c r="Y48" s="10" t="str">
        <f t="shared" ca="1" si="24"/>
        <v/>
      </c>
      <c r="Z48">
        <v>225</v>
      </c>
    </row>
    <row r="49" spans="1:26" x14ac:dyDescent="0.25">
      <c r="A49" s="204"/>
      <c r="B49" s="133">
        <v>1</v>
      </c>
      <c r="C49" s="106"/>
      <c r="D49" s="106"/>
      <c r="E49" s="88" t="e">
        <f t="shared" si="9"/>
        <v>#N/A</v>
      </c>
      <c r="F49" s="150"/>
      <c r="G49" s="138" t="e">
        <f t="shared" ca="1" si="0"/>
        <v>#N/A</v>
      </c>
      <c r="H49" s="139" t="e">
        <f t="shared" ca="1" si="1"/>
        <v>#N/A</v>
      </c>
      <c r="I49" s="125" t="e">
        <f t="shared" ca="1" si="2"/>
        <v>#N/A</v>
      </c>
      <c r="J49" s="96" t="e">
        <f t="shared" ca="1" si="3"/>
        <v>#N/A</v>
      </c>
      <c r="K49" s="154"/>
      <c r="L49" s="154" t="e">
        <f t="shared" ca="1" si="15"/>
        <v>#N/A</v>
      </c>
      <c r="M49" s="156"/>
      <c r="N49" s="110" t="e">
        <f t="shared" ca="1" si="16"/>
        <v>#N/A</v>
      </c>
      <c r="O49" s="111" t="e">
        <f t="shared" ca="1" si="17"/>
        <v>#N/A</v>
      </c>
      <c r="P49" s="68"/>
      <c r="Q49" s="75"/>
      <c r="R49" s="13" t="str">
        <f t="shared" ca="1" si="18"/>
        <v/>
      </c>
      <c r="S49" s="13" t="str">
        <f t="shared" ca="1" si="19"/>
        <v/>
      </c>
      <c r="T49" s="13" t="e">
        <f ca="1">IF(AND(T48="",S49=S47),T47,IF(AND(K49="",G49&lt;&gt;"",M49=""),IF(ISNA(J49),"",IF(R49=0,IF(S49&lt;&gt;S48,INT(MAX(T$4:T48))+1,INT(MAX(T$4:T48)))+0.5,IF(S49&lt;&gt;S48,INT(MAX(T$4:T48))+1,INT(MAX(T$4:T48)))))))</f>
        <v>#N/A</v>
      </c>
      <c r="U49" s="10" t="str">
        <f t="shared" ca="1" si="20"/>
        <v/>
      </c>
      <c r="V49" s="10">
        <f t="shared" ca="1" si="21"/>
        <v>1</v>
      </c>
      <c r="W49" s="10">
        <f t="shared" ca="1" si="22"/>
        <v>1</v>
      </c>
      <c r="X49" s="10" t="str">
        <f t="shared" ca="1" si="23"/>
        <v/>
      </c>
      <c r="Y49" s="10" t="str">
        <f t="shared" ca="1" si="24"/>
        <v/>
      </c>
      <c r="Z49">
        <v>230</v>
      </c>
    </row>
    <row r="50" spans="1:26" x14ac:dyDescent="0.25">
      <c r="A50" s="205"/>
      <c r="B50" s="134">
        <v>2</v>
      </c>
      <c r="C50" s="24"/>
      <c r="D50" s="24"/>
      <c r="E50" s="89" t="e">
        <f t="shared" si="9"/>
        <v>#N/A</v>
      </c>
      <c r="F50" s="150"/>
      <c r="G50" s="138" t="e">
        <f t="shared" ca="1" si="0"/>
        <v>#N/A</v>
      </c>
      <c r="H50" s="139" t="e">
        <f t="shared" ca="1" si="1"/>
        <v>#N/A</v>
      </c>
      <c r="I50" s="125" t="e">
        <f t="shared" ca="1" si="2"/>
        <v>#N/A</v>
      </c>
      <c r="J50" s="96" t="e">
        <f t="shared" ca="1" si="3"/>
        <v>#N/A</v>
      </c>
      <c r="K50" s="154"/>
      <c r="L50" s="154" t="e">
        <f t="shared" ca="1" si="15"/>
        <v>#N/A</v>
      </c>
      <c r="M50" s="156"/>
      <c r="N50" s="110" t="e">
        <f t="shared" ca="1" si="16"/>
        <v>#N/A</v>
      </c>
      <c r="O50" s="111" t="e">
        <f t="shared" ca="1" si="17"/>
        <v>#N/A</v>
      </c>
      <c r="P50" s="68"/>
      <c r="Q50" s="75"/>
      <c r="R50" s="13" t="str">
        <f t="shared" ca="1" si="18"/>
        <v/>
      </c>
      <c r="S50" s="13" t="str">
        <f t="shared" ca="1" si="19"/>
        <v/>
      </c>
      <c r="T50" s="13" t="e">
        <f ca="1">IF(AND(T49="",S50=S48),T48,IF(AND(K50="",G50&lt;&gt;"",M50=""),IF(ISNA(J50),"",IF(R50=0,IF(S50&lt;&gt;S49,INT(MAX(T$4:T49))+1,INT(MAX(T$4:T49)))+0.5,IF(S50&lt;&gt;S49,INT(MAX(T$4:T49))+1,INT(MAX(T$4:T49)))))))</f>
        <v>#N/A</v>
      </c>
      <c r="U50" s="10" t="str">
        <f t="shared" ca="1" si="20"/>
        <v/>
      </c>
      <c r="V50" s="10">
        <f t="shared" ca="1" si="21"/>
        <v>1</v>
      </c>
      <c r="W50" s="10">
        <f t="shared" ca="1" si="22"/>
        <v>1</v>
      </c>
      <c r="X50" s="10" t="str">
        <f t="shared" ca="1" si="23"/>
        <v/>
      </c>
      <c r="Y50" s="10" t="str">
        <f t="shared" ca="1" si="24"/>
        <v/>
      </c>
      <c r="Z50">
        <v>235</v>
      </c>
    </row>
    <row r="51" spans="1:26" x14ac:dyDescent="0.25">
      <c r="A51" s="205"/>
      <c r="B51" s="134">
        <v>3</v>
      </c>
      <c r="C51" s="24"/>
      <c r="D51" s="24"/>
      <c r="E51" s="89" t="e">
        <f t="shared" si="9"/>
        <v>#N/A</v>
      </c>
      <c r="F51" s="150"/>
      <c r="G51" s="138" t="e">
        <f t="shared" ref="G51:G90" ca="1" si="25">IF(OFFSET($A$3,Z51,0)="",NA(),OFFSET($A$3,Z51,0))</f>
        <v>#N/A</v>
      </c>
      <c r="H51" s="139" t="e">
        <f t="shared" ref="H51:H90" ca="1" si="26">VLOOKUP(G51,$A$2:$E$124,3,0)</f>
        <v>#N/A</v>
      </c>
      <c r="I51" s="125" t="e">
        <f t="shared" ref="I51:I90" ca="1" si="27">VLOOKUP(G51,$A$2:$E$124,4,0)</f>
        <v>#N/A</v>
      </c>
      <c r="J51" s="96" t="e">
        <f t="shared" ref="J51:J90" ca="1" si="28">IF(COUNTA(G51:I51)&lt;3,NA(),IF(I51=0,#N/A,H51/I51%))</f>
        <v>#N/A</v>
      </c>
      <c r="K51" s="154"/>
      <c r="L51" s="154" t="e">
        <f t="shared" ca="1" si="15"/>
        <v>#N/A</v>
      </c>
      <c r="M51" s="156"/>
      <c r="N51" s="110" t="e">
        <f t="shared" ca="1" si="16"/>
        <v>#N/A</v>
      </c>
      <c r="O51" s="111" t="e">
        <f t="shared" ca="1" si="17"/>
        <v>#N/A</v>
      </c>
      <c r="P51" s="68"/>
      <c r="Q51" s="75"/>
      <c r="R51" s="13" t="str">
        <f t="shared" ca="1" si="18"/>
        <v/>
      </c>
      <c r="S51" s="13" t="str">
        <f t="shared" ca="1" si="19"/>
        <v/>
      </c>
      <c r="T51" s="13" t="e">
        <f ca="1">IF(AND(T50="",S51=S49),T49,IF(AND(K51="",G51&lt;&gt;"",M51=""),IF(ISNA(J51),"",IF(R51=0,IF(S51&lt;&gt;S50,INT(MAX(T$4:T50))+1,INT(MAX(T$4:T50)))+0.5,IF(S51&lt;&gt;S50,INT(MAX(T$4:T50))+1,INT(MAX(T$4:T50)))))))</f>
        <v>#N/A</v>
      </c>
      <c r="U51" s="10" t="str">
        <f t="shared" ca="1" si="20"/>
        <v/>
      </c>
      <c r="V51" s="10">
        <f t="shared" ca="1" si="21"/>
        <v>1</v>
      </c>
      <c r="W51" s="10">
        <f t="shared" ca="1" si="22"/>
        <v>1</v>
      </c>
      <c r="X51" s="10" t="str">
        <f t="shared" ca="1" si="23"/>
        <v/>
      </c>
      <c r="Y51" s="10" t="str">
        <f t="shared" ca="1" si="24"/>
        <v/>
      </c>
      <c r="Z51">
        <v>240</v>
      </c>
    </row>
    <row r="52" spans="1:26" x14ac:dyDescent="0.25">
      <c r="A52" s="205"/>
      <c r="B52" s="134">
        <v>4</v>
      </c>
      <c r="C52" s="24"/>
      <c r="D52" s="24"/>
      <c r="E52" s="89" t="e">
        <f t="shared" si="9"/>
        <v>#N/A</v>
      </c>
      <c r="F52" s="150"/>
      <c r="G52" s="138" t="e">
        <f t="shared" ca="1" si="25"/>
        <v>#N/A</v>
      </c>
      <c r="H52" s="139" t="e">
        <f t="shared" ca="1" si="26"/>
        <v>#N/A</v>
      </c>
      <c r="I52" s="125" t="e">
        <f t="shared" ca="1" si="27"/>
        <v>#N/A</v>
      </c>
      <c r="J52" s="96" t="e">
        <f t="shared" ca="1" si="28"/>
        <v>#N/A</v>
      </c>
      <c r="K52" s="154"/>
      <c r="L52" s="154" t="e">
        <f t="shared" ca="1" si="15"/>
        <v>#N/A</v>
      </c>
      <c r="M52" s="156"/>
      <c r="N52" s="110" t="e">
        <f t="shared" ca="1" si="16"/>
        <v>#N/A</v>
      </c>
      <c r="O52" s="111" t="e">
        <f t="shared" ca="1" si="17"/>
        <v>#N/A</v>
      </c>
      <c r="P52" s="68"/>
      <c r="Q52" s="75"/>
      <c r="R52" s="13" t="str">
        <f t="shared" ca="1" si="18"/>
        <v/>
      </c>
      <c r="S52" s="13" t="str">
        <f t="shared" ca="1" si="19"/>
        <v/>
      </c>
      <c r="T52" s="13" t="e">
        <f ca="1">IF(AND(T51="",S52=S50),T50,IF(AND(K52="",G52&lt;&gt;"",M52=""),IF(ISNA(J52),"",IF(R52=0,IF(S52&lt;&gt;S51,INT(MAX(T$4:T51))+1,INT(MAX(T$4:T51)))+0.5,IF(S52&lt;&gt;S51,INT(MAX(T$4:T51))+1,INT(MAX(T$4:T51)))))))</f>
        <v>#N/A</v>
      </c>
      <c r="U52" s="10" t="str">
        <f t="shared" ca="1" si="20"/>
        <v/>
      </c>
      <c r="V52" s="10">
        <f t="shared" ca="1" si="21"/>
        <v>1</v>
      </c>
      <c r="W52" s="10">
        <f t="shared" ca="1" si="22"/>
        <v>1</v>
      </c>
      <c r="X52" s="10" t="str">
        <f t="shared" ca="1" si="23"/>
        <v/>
      </c>
      <c r="Y52" s="10" t="str">
        <f t="shared" ca="1" si="24"/>
        <v/>
      </c>
      <c r="Z52">
        <v>245</v>
      </c>
    </row>
    <row r="53" spans="1:26" ht="15.75" thickBot="1" x14ac:dyDescent="0.3">
      <c r="A53" s="107"/>
      <c r="B53" s="135" t="s">
        <v>24</v>
      </c>
      <c r="C53" s="136">
        <f>SUM(C49:C52)</f>
        <v>0</v>
      </c>
      <c r="D53" s="136">
        <f>SUM(D49:D52)</f>
        <v>0</v>
      </c>
      <c r="E53" s="123" t="e">
        <f t="shared" si="9"/>
        <v>#N/A</v>
      </c>
      <c r="F53" s="150"/>
      <c r="G53" s="138" t="e">
        <f t="shared" ca="1" si="25"/>
        <v>#N/A</v>
      </c>
      <c r="H53" s="139" t="e">
        <f t="shared" ca="1" si="26"/>
        <v>#N/A</v>
      </c>
      <c r="I53" s="125" t="e">
        <f t="shared" ca="1" si="27"/>
        <v>#N/A</v>
      </c>
      <c r="J53" s="96" t="e">
        <f t="shared" ca="1" si="28"/>
        <v>#N/A</v>
      </c>
      <c r="K53" s="154"/>
      <c r="L53" s="154" t="e">
        <f t="shared" ca="1" si="15"/>
        <v>#N/A</v>
      </c>
      <c r="M53" s="156"/>
      <c r="N53" s="110" t="e">
        <f t="shared" ca="1" si="16"/>
        <v>#N/A</v>
      </c>
      <c r="O53" s="111" t="e">
        <f t="shared" ca="1" si="17"/>
        <v>#N/A</v>
      </c>
      <c r="P53" s="68"/>
      <c r="Q53" s="75"/>
      <c r="R53" s="13" t="str">
        <f t="shared" ca="1" si="18"/>
        <v/>
      </c>
      <c r="S53" s="13" t="str">
        <f t="shared" ca="1" si="19"/>
        <v/>
      </c>
      <c r="T53" s="13" t="e">
        <f ca="1">IF(AND(T52="",S53=S51),T51,IF(AND(K53="",G53&lt;&gt;"",M53=""),IF(ISNA(J53),"",IF(R53=0,IF(S53&lt;&gt;S52,INT(MAX(T$4:T52))+1,INT(MAX(T$4:T52)))+0.5,IF(S53&lt;&gt;S52,INT(MAX(T$4:T52))+1,INT(MAX(T$4:T52)))))))</f>
        <v>#N/A</v>
      </c>
      <c r="U53" s="10" t="str">
        <f t="shared" ca="1" si="20"/>
        <v/>
      </c>
      <c r="V53" s="10">
        <f t="shared" ca="1" si="21"/>
        <v>1</v>
      </c>
      <c r="W53" s="10">
        <f t="shared" ca="1" si="22"/>
        <v>1</v>
      </c>
      <c r="X53" s="10" t="str">
        <f t="shared" ca="1" si="23"/>
        <v/>
      </c>
      <c r="Y53" s="10" t="str">
        <f t="shared" ca="1" si="24"/>
        <v/>
      </c>
      <c r="Z53">
        <v>250</v>
      </c>
    </row>
    <row r="54" spans="1:26" x14ac:dyDescent="0.25">
      <c r="A54" s="204"/>
      <c r="B54" s="133">
        <v>1</v>
      </c>
      <c r="C54" s="106"/>
      <c r="D54" s="106"/>
      <c r="E54" s="88" t="e">
        <f t="shared" si="9"/>
        <v>#N/A</v>
      </c>
      <c r="F54" s="150"/>
      <c r="G54" s="138" t="e">
        <f t="shared" ca="1" si="25"/>
        <v>#N/A</v>
      </c>
      <c r="H54" s="139" t="e">
        <f t="shared" ca="1" si="26"/>
        <v>#N/A</v>
      </c>
      <c r="I54" s="125" t="e">
        <f t="shared" ca="1" si="27"/>
        <v>#N/A</v>
      </c>
      <c r="J54" s="96" t="e">
        <f t="shared" ca="1" si="28"/>
        <v>#N/A</v>
      </c>
      <c r="K54" s="154"/>
      <c r="L54" s="154" t="e">
        <f t="shared" ca="1" si="15"/>
        <v>#N/A</v>
      </c>
      <c r="M54" s="156"/>
      <c r="N54" s="110" t="e">
        <f t="shared" ca="1" si="16"/>
        <v>#N/A</v>
      </c>
      <c r="O54" s="111" t="e">
        <f t="shared" ca="1" si="17"/>
        <v>#N/A</v>
      </c>
      <c r="P54" s="68"/>
      <c r="Q54" s="75"/>
      <c r="R54" s="13" t="str">
        <f t="shared" ca="1" si="18"/>
        <v/>
      </c>
      <c r="S54" s="13" t="str">
        <f t="shared" ca="1" si="19"/>
        <v/>
      </c>
      <c r="T54" s="13" t="e">
        <f ca="1">IF(AND(T53="",S54=S52),T52,IF(AND(K54="",G54&lt;&gt;"",M54=""),IF(ISNA(J54),"",IF(R54=0,IF(S54&lt;&gt;S53,INT(MAX(T$4:T53))+1,INT(MAX(T$4:T53)))+0.5,IF(S54&lt;&gt;S53,INT(MAX(T$4:T53))+1,INT(MAX(T$4:T53)))))))</f>
        <v>#N/A</v>
      </c>
      <c r="U54" s="10" t="str">
        <f t="shared" ca="1" si="20"/>
        <v/>
      </c>
      <c r="V54" s="10">
        <f t="shared" ca="1" si="21"/>
        <v>1</v>
      </c>
      <c r="W54" s="10">
        <f t="shared" ca="1" si="22"/>
        <v>1</v>
      </c>
      <c r="X54" s="10" t="str">
        <f t="shared" ca="1" si="23"/>
        <v/>
      </c>
      <c r="Y54" s="10" t="str">
        <f t="shared" ca="1" si="24"/>
        <v/>
      </c>
      <c r="Z54">
        <v>255</v>
      </c>
    </row>
    <row r="55" spans="1:26" x14ac:dyDescent="0.25">
      <c r="A55" s="205"/>
      <c r="B55" s="134">
        <v>2</v>
      </c>
      <c r="C55" s="24"/>
      <c r="D55" s="24"/>
      <c r="E55" s="89" t="e">
        <f t="shared" si="9"/>
        <v>#N/A</v>
      </c>
      <c r="F55" s="150"/>
      <c r="G55" s="138" t="e">
        <f t="shared" ca="1" si="25"/>
        <v>#N/A</v>
      </c>
      <c r="H55" s="139" t="e">
        <f t="shared" ca="1" si="26"/>
        <v>#N/A</v>
      </c>
      <c r="I55" s="125" t="e">
        <f t="shared" ca="1" si="27"/>
        <v>#N/A</v>
      </c>
      <c r="J55" s="96" t="e">
        <f t="shared" ca="1" si="28"/>
        <v>#N/A</v>
      </c>
      <c r="K55" s="154"/>
      <c r="L55" s="154" t="e">
        <f t="shared" ca="1" si="15"/>
        <v>#N/A</v>
      </c>
      <c r="M55" s="156"/>
      <c r="N55" s="110" t="e">
        <f t="shared" ca="1" si="16"/>
        <v>#N/A</v>
      </c>
      <c r="O55" s="111" t="e">
        <f t="shared" ca="1" si="17"/>
        <v>#N/A</v>
      </c>
      <c r="P55" s="68"/>
      <c r="Q55" s="75"/>
      <c r="R55" s="13" t="str">
        <f t="shared" ca="1" si="18"/>
        <v/>
      </c>
      <c r="S55" s="13" t="str">
        <f t="shared" ca="1" si="19"/>
        <v/>
      </c>
      <c r="T55" s="13" t="e">
        <f ca="1">IF(AND(T54="",S55=S53),T53,IF(AND(K55="",G55&lt;&gt;"",M55=""),IF(ISNA(J55),"",IF(R55=0,IF(S55&lt;&gt;S54,INT(MAX(T$4:T54))+1,INT(MAX(T$4:T54)))+0.5,IF(S55&lt;&gt;S54,INT(MAX(T$4:T54))+1,INT(MAX(T$4:T54)))))))</f>
        <v>#N/A</v>
      </c>
      <c r="U55" s="10" t="str">
        <f t="shared" ca="1" si="20"/>
        <v/>
      </c>
      <c r="V55" s="10">
        <f t="shared" ca="1" si="21"/>
        <v>1</v>
      </c>
      <c r="W55" s="10">
        <f t="shared" ca="1" si="22"/>
        <v>1</v>
      </c>
      <c r="X55" s="10" t="str">
        <f t="shared" ca="1" si="23"/>
        <v/>
      </c>
      <c r="Y55" s="10" t="str">
        <f t="shared" ca="1" si="24"/>
        <v/>
      </c>
      <c r="Z55">
        <v>260</v>
      </c>
    </row>
    <row r="56" spans="1:26" x14ac:dyDescent="0.25">
      <c r="A56" s="205"/>
      <c r="B56" s="134">
        <v>3</v>
      </c>
      <c r="C56" s="24"/>
      <c r="D56" s="24"/>
      <c r="E56" s="89" t="e">
        <f t="shared" si="9"/>
        <v>#N/A</v>
      </c>
      <c r="F56" s="150"/>
      <c r="G56" s="138" t="e">
        <f t="shared" ca="1" si="25"/>
        <v>#N/A</v>
      </c>
      <c r="H56" s="139" t="e">
        <f t="shared" ca="1" si="26"/>
        <v>#N/A</v>
      </c>
      <c r="I56" s="125" t="e">
        <f t="shared" ca="1" si="27"/>
        <v>#N/A</v>
      </c>
      <c r="J56" s="96" t="e">
        <f t="shared" ca="1" si="28"/>
        <v>#N/A</v>
      </c>
      <c r="K56" s="154"/>
      <c r="L56" s="154" t="e">
        <f t="shared" ca="1" si="15"/>
        <v>#N/A</v>
      </c>
      <c r="M56" s="156"/>
      <c r="N56" s="110" t="e">
        <f t="shared" ca="1" si="16"/>
        <v>#N/A</v>
      </c>
      <c r="O56" s="111" t="e">
        <f t="shared" ca="1" si="17"/>
        <v>#N/A</v>
      </c>
      <c r="P56" s="68"/>
      <c r="Q56" s="75"/>
      <c r="R56" s="13" t="str">
        <f t="shared" ca="1" si="18"/>
        <v/>
      </c>
      <c r="S56" s="13" t="str">
        <f t="shared" ca="1" si="19"/>
        <v/>
      </c>
      <c r="T56" s="13" t="e">
        <f ca="1">IF(AND(T55="",S56=S54),T54,IF(AND(K56="",G56&lt;&gt;"",M56=""),IF(ISNA(J56),"",IF(R56=0,IF(S56&lt;&gt;S55,INT(MAX(T$4:T55))+1,INT(MAX(T$4:T55)))+0.5,IF(S56&lt;&gt;S55,INT(MAX(T$4:T55))+1,INT(MAX(T$4:T55)))))))</f>
        <v>#N/A</v>
      </c>
      <c r="U56" s="10" t="str">
        <f t="shared" ca="1" si="20"/>
        <v/>
      </c>
      <c r="V56" s="10">
        <f t="shared" ca="1" si="21"/>
        <v>1</v>
      </c>
      <c r="W56" s="10">
        <f t="shared" ca="1" si="22"/>
        <v>1</v>
      </c>
      <c r="X56" s="10" t="str">
        <f t="shared" ca="1" si="23"/>
        <v/>
      </c>
      <c r="Y56" s="10" t="str">
        <f t="shared" ca="1" si="24"/>
        <v/>
      </c>
      <c r="Z56">
        <v>265</v>
      </c>
    </row>
    <row r="57" spans="1:26" x14ac:dyDescent="0.25">
      <c r="A57" s="205"/>
      <c r="B57" s="134">
        <v>4</v>
      </c>
      <c r="C57" s="24"/>
      <c r="D57" s="24"/>
      <c r="E57" s="89" t="e">
        <f t="shared" si="9"/>
        <v>#N/A</v>
      </c>
      <c r="F57" s="150"/>
      <c r="G57" s="138" t="e">
        <f t="shared" ca="1" si="25"/>
        <v>#N/A</v>
      </c>
      <c r="H57" s="139" t="e">
        <f t="shared" ca="1" si="26"/>
        <v>#N/A</v>
      </c>
      <c r="I57" s="125" t="e">
        <f t="shared" ca="1" si="27"/>
        <v>#N/A</v>
      </c>
      <c r="J57" s="96" t="e">
        <f t="shared" ca="1" si="28"/>
        <v>#N/A</v>
      </c>
      <c r="K57" s="154"/>
      <c r="L57" s="154" t="e">
        <f t="shared" ca="1" si="15"/>
        <v>#N/A</v>
      </c>
      <c r="M57" s="156"/>
      <c r="N57" s="110" t="e">
        <f t="shared" ca="1" si="16"/>
        <v>#N/A</v>
      </c>
      <c r="O57" s="111" t="e">
        <f t="shared" ca="1" si="17"/>
        <v>#N/A</v>
      </c>
      <c r="P57" s="68"/>
      <c r="Q57" s="75"/>
      <c r="R57" s="13" t="str">
        <f t="shared" ca="1" si="18"/>
        <v/>
      </c>
      <c r="S57" s="13" t="str">
        <f t="shared" ca="1" si="19"/>
        <v/>
      </c>
      <c r="T57" s="13" t="e">
        <f ca="1">IF(AND(T56="",S57=S55),T55,IF(AND(K57="",G57&lt;&gt;"",M57=""),IF(ISNA(J57),"",IF(R57=0,IF(S57&lt;&gt;S56,INT(MAX(T$4:T56))+1,INT(MAX(T$4:T56)))+0.5,IF(S57&lt;&gt;S56,INT(MAX(T$4:T56))+1,INT(MAX(T$4:T56)))))))</f>
        <v>#N/A</v>
      </c>
      <c r="U57" s="10" t="str">
        <f t="shared" ca="1" si="20"/>
        <v/>
      </c>
      <c r="V57" s="10">
        <f t="shared" ca="1" si="21"/>
        <v>1</v>
      </c>
      <c r="W57" s="10">
        <f t="shared" ca="1" si="22"/>
        <v>1</v>
      </c>
      <c r="X57" s="10" t="str">
        <f t="shared" ca="1" si="23"/>
        <v/>
      </c>
      <c r="Y57" s="10" t="str">
        <f t="shared" ca="1" si="24"/>
        <v/>
      </c>
      <c r="Z57">
        <v>270</v>
      </c>
    </row>
    <row r="58" spans="1:26" ht="15.75" thickBot="1" x14ac:dyDescent="0.3">
      <c r="A58" s="107"/>
      <c r="B58" s="135" t="s">
        <v>24</v>
      </c>
      <c r="C58" s="136">
        <f>SUM(C54:C57)</f>
        <v>0</v>
      </c>
      <c r="D58" s="136">
        <f>SUM(D54:D57)</f>
        <v>0</v>
      </c>
      <c r="E58" s="123" t="e">
        <f t="shared" si="9"/>
        <v>#N/A</v>
      </c>
      <c r="F58" s="150"/>
      <c r="G58" s="138" t="e">
        <f t="shared" ca="1" si="25"/>
        <v>#N/A</v>
      </c>
      <c r="H58" s="139" t="e">
        <f t="shared" ca="1" si="26"/>
        <v>#N/A</v>
      </c>
      <c r="I58" s="125" t="e">
        <f t="shared" ca="1" si="27"/>
        <v>#N/A</v>
      </c>
      <c r="J58" s="96" t="e">
        <f t="shared" ca="1" si="28"/>
        <v>#N/A</v>
      </c>
      <c r="K58" s="154"/>
      <c r="L58" s="154" t="e">
        <f t="shared" ca="1" si="15"/>
        <v>#N/A</v>
      </c>
      <c r="M58" s="156"/>
      <c r="N58" s="110" t="e">
        <f t="shared" ca="1" si="16"/>
        <v>#N/A</v>
      </c>
      <c r="O58" s="111" t="e">
        <f t="shared" ca="1" si="17"/>
        <v>#N/A</v>
      </c>
      <c r="P58" s="68"/>
      <c r="Q58" s="75"/>
      <c r="R58" s="13" t="str">
        <f t="shared" ca="1" si="18"/>
        <v/>
      </c>
      <c r="S58" s="13" t="str">
        <f t="shared" ca="1" si="19"/>
        <v/>
      </c>
      <c r="T58" s="13" t="e">
        <f ca="1">IF(AND(T57="",S58=S56),T56,IF(AND(K58="",G58&lt;&gt;"",M58=""),IF(ISNA(J58),"",IF(R58=0,IF(S58&lt;&gt;S57,INT(MAX(T$4:T57))+1,INT(MAX(T$4:T57)))+0.5,IF(S58&lt;&gt;S57,INT(MAX(T$4:T57))+1,INT(MAX(T$4:T57)))))))</f>
        <v>#N/A</v>
      </c>
      <c r="U58" s="10" t="str">
        <f t="shared" ca="1" si="20"/>
        <v/>
      </c>
      <c r="V58" s="10">
        <f t="shared" ca="1" si="21"/>
        <v>1</v>
      </c>
      <c r="W58" s="10">
        <f t="shared" ca="1" si="22"/>
        <v>1</v>
      </c>
      <c r="X58" s="10" t="str">
        <f t="shared" ca="1" si="23"/>
        <v/>
      </c>
      <c r="Y58" s="10" t="str">
        <f t="shared" ca="1" si="24"/>
        <v/>
      </c>
      <c r="Z58">
        <v>275</v>
      </c>
    </row>
    <row r="59" spans="1:26" x14ac:dyDescent="0.25">
      <c r="A59" s="204"/>
      <c r="B59" s="133">
        <v>1</v>
      </c>
      <c r="C59" s="106"/>
      <c r="D59" s="106"/>
      <c r="E59" s="88" t="e">
        <f t="shared" si="9"/>
        <v>#N/A</v>
      </c>
      <c r="F59" s="150"/>
      <c r="G59" s="138" t="e">
        <f t="shared" ca="1" si="25"/>
        <v>#N/A</v>
      </c>
      <c r="H59" s="139" t="e">
        <f t="shared" ca="1" si="26"/>
        <v>#N/A</v>
      </c>
      <c r="I59" s="125" t="e">
        <f t="shared" ca="1" si="27"/>
        <v>#N/A</v>
      </c>
      <c r="J59" s="96" t="e">
        <f t="shared" ca="1" si="28"/>
        <v>#N/A</v>
      </c>
      <c r="K59" s="154"/>
      <c r="L59" s="154" t="e">
        <f t="shared" ca="1" si="15"/>
        <v>#N/A</v>
      </c>
      <c r="M59" s="156"/>
      <c r="N59" s="110" t="e">
        <f t="shared" ca="1" si="16"/>
        <v>#N/A</v>
      </c>
      <c r="O59" s="111" t="e">
        <f t="shared" ca="1" si="17"/>
        <v>#N/A</v>
      </c>
      <c r="P59" s="68"/>
      <c r="Q59" s="75"/>
      <c r="R59" s="13" t="str">
        <f t="shared" ca="1" si="18"/>
        <v/>
      </c>
      <c r="S59" s="13" t="str">
        <f t="shared" ca="1" si="19"/>
        <v/>
      </c>
      <c r="T59" s="13" t="e">
        <f ca="1">IF(AND(T58="",S59=S57),T57,IF(AND(K59="",G59&lt;&gt;"",M59=""),IF(ISNA(J59),"",IF(R59=0,IF(S59&lt;&gt;S58,INT(MAX(T$4:T58))+1,INT(MAX(T$4:T58)))+0.5,IF(S59&lt;&gt;S58,INT(MAX(T$4:T58))+1,INT(MAX(T$4:T58)))))))</f>
        <v>#N/A</v>
      </c>
      <c r="U59" s="10" t="str">
        <f t="shared" ca="1" si="20"/>
        <v/>
      </c>
      <c r="V59" s="10">
        <f t="shared" ca="1" si="21"/>
        <v>1</v>
      </c>
      <c r="W59" s="10">
        <f t="shared" ca="1" si="22"/>
        <v>1</v>
      </c>
      <c r="X59" s="10" t="str">
        <f t="shared" ca="1" si="23"/>
        <v/>
      </c>
      <c r="Y59" s="10" t="str">
        <f t="shared" ca="1" si="24"/>
        <v/>
      </c>
      <c r="Z59">
        <v>280</v>
      </c>
    </row>
    <row r="60" spans="1:26" x14ac:dyDescent="0.25">
      <c r="A60" s="205"/>
      <c r="B60" s="134">
        <v>2</v>
      </c>
      <c r="C60" s="24"/>
      <c r="D60" s="24"/>
      <c r="E60" s="89" t="e">
        <f t="shared" si="9"/>
        <v>#N/A</v>
      </c>
      <c r="F60" s="150"/>
      <c r="G60" s="138" t="e">
        <f t="shared" ca="1" si="25"/>
        <v>#N/A</v>
      </c>
      <c r="H60" s="139" t="e">
        <f t="shared" ca="1" si="26"/>
        <v>#N/A</v>
      </c>
      <c r="I60" s="125" t="e">
        <f t="shared" ca="1" si="27"/>
        <v>#N/A</v>
      </c>
      <c r="J60" s="96" t="e">
        <f t="shared" ca="1" si="28"/>
        <v>#N/A</v>
      </c>
      <c r="K60" s="154"/>
      <c r="L60" s="154" t="e">
        <f t="shared" ca="1" si="15"/>
        <v>#N/A</v>
      </c>
      <c r="M60" s="156"/>
      <c r="N60" s="110" t="e">
        <f t="shared" ca="1" si="16"/>
        <v>#N/A</v>
      </c>
      <c r="O60" s="111" t="e">
        <f t="shared" ca="1" si="17"/>
        <v>#N/A</v>
      </c>
      <c r="P60" s="68"/>
      <c r="Q60" s="75"/>
      <c r="R60" s="13" t="str">
        <f t="shared" ca="1" si="18"/>
        <v/>
      </c>
      <c r="S60" s="13" t="str">
        <f t="shared" ca="1" si="19"/>
        <v/>
      </c>
      <c r="T60" s="13" t="e">
        <f ca="1">IF(AND(T59="",S60=S58),T58,IF(AND(K60="",G60&lt;&gt;"",M60=""),IF(ISNA(J60),"",IF(R60=0,IF(S60&lt;&gt;S59,INT(MAX(T$4:T59))+1,INT(MAX(T$4:T59)))+0.5,IF(S60&lt;&gt;S59,INT(MAX(T$4:T59))+1,INT(MAX(T$4:T59)))))))</f>
        <v>#N/A</v>
      </c>
      <c r="U60" s="10" t="str">
        <f t="shared" ca="1" si="20"/>
        <v/>
      </c>
      <c r="V60" s="10">
        <f t="shared" ca="1" si="21"/>
        <v>1</v>
      </c>
      <c r="W60" s="10">
        <f t="shared" ca="1" si="22"/>
        <v>1</v>
      </c>
      <c r="X60" s="10" t="str">
        <f t="shared" ca="1" si="23"/>
        <v/>
      </c>
      <c r="Y60" s="10" t="str">
        <f t="shared" ca="1" si="24"/>
        <v/>
      </c>
      <c r="Z60">
        <v>285</v>
      </c>
    </row>
    <row r="61" spans="1:26" x14ac:dyDescent="0.25">
      <c r="A61" s="205"/>
      <c r="B61" s="134">
        <v>3</v>
      </c>
      <c r="C61" s="24"/>
      <c r="D61" s="24"/>
      <c r="E61" s="89" t="e">
        <f t="shared" si="9"/>
        <v>#N/A</v>
      </c>
      <c r="F61" s="150"/>
      <c r="G61" s="138" t="e">
        <f t="shared" ca="1" si="25"/>
        <v>#N/A</v>
      </c>
      <c r="H61" s="139" t="e">
        <f t="shared" ca="1" si="26"/>
        <v>#N/A</v>
      </c>
      <c r="I61" s="125" t="e">
        <f t="shared" ca="1" si="27"/>
        <v>#N/A</v>
      </c>
      <c r="J61" s="96" t="e">
        <f t="shared" ca="1" si="28"/>
        <v>#N/A</v>
      </c>
      <c r="K61" s="154"/>
      <c r="L61" s="154" t="e">
        <f t="shared" ca="1" si="15"/>
        <v>#N/A</v>
      </c>
      <c r="M61" s="156"/>
      <c r="N61" s="110" t="e">
        <f t="shared" ca="1" si="16"/>
        <v>#N/A</v>
      </c>
      <c r="O61" s="111" t="e">
        <f t="shared" ca="1" si="17"/>
        <v>#N/A</v>
      </c>
      <c r="P61" s="68"/>
      <c r="Q61" s="75"/>
      <c r="R61" s="13" t="str">
        <f t="shared" ca="1" si="18"/>
        <v/>
      </c>
      <c r="S61" s="13" t="str">
        <f t="shared" ca="1" si="19"/>
        <v/>
      </c>
      <c r="T61" s="13" t="e">
        <f ca="1">IF(AND(T60="",S61=S59),T59,IF(AND(K61="",G61&lt;&gt;"",M61=""),IF(ISNA(J61),"",IF(R61=0,IF(S61&lt;&gt;S60,INT(MAX(T$4:T60))+1,INT(MAX(T$4:T60)))+0.5,IF(S61&lt;&gt;S60,INT(MAX(T$4:T60))+1,INT(MAX(T$4:T60)))))))</f>
        <v>#N/A</v>
      </c>
      <c r="U61" s="10" t="str">
        <f t="shared" ca="1" si="20"/>
        <v/>
      </c>
      <c r="V61" s="10">
        <f t="shared" ca="1" si="21"/>
        <v>1</v>
      </c>
      <c r="W61" s="10">
        <f t="shared" ca="1" si="22"/>
        <v>1</v>
      </c>
      <c r="X61" s="10" t="str">
        <f t="shared" ca="1" si="23"/>
        <v/>
      </c>
      <c r="Y61" s="10" t="str">
        <f t="shared" ca="1" si="24"/>
        <v/>
      </c>
      <c r="Z61">
        <v>290</v>
      </c>
    </row>
    <row r="62" spans="1:26" x14ac:dyDescent="0.25">
      <c r="A62" s="205"/>
      <c r="B62" s="134">
        <v>4</v>
      </c>
      <c r="C62" s="24"/>
      <c r="D62" s="24"/>
      <c r="E62" s="89" t="e">
        <f t="shared" si="9"/>
        <v>#N/A</v>
      </c>
      <c r="F62" s="150"/>
      <c r="G62" s="138" t="e">
        <f t="shared" ca="1" si="25"/>
        <v>#N/A</v>
      </c>
      <c r="H62" s="139" t="e">
        <f t="shared" ca="1" si="26"/>
        <v>#N/A</v>
      </c>
      <c r="I62" s="125" t="e">
        <f t="shared" ca="1" si="27"/>
        <v>#N/A</v>
      </c>
      <c r="J62" s="96" t="e">
        <f t="shared" ca="1" si="28"/>
        <v>#N/A</v>
      </c>
      <c r="K62" s="154"/>
      <c r="L62" s="154" t="e">
        <f t="shared" ca="1" si="15"/>
        <v>#N/A</v>
      </c>
      <c r="M62" s="156"/>
      <c r="N62" s="110" t="e">
        <f t="shared" ca="1" si="16"/>
        <v>#N/A</v>
      </c>
      <c r="O62" s="111" t="e">
        <f t="shared" ca="1" si="17"/>
        <v>#N/A</v>
      </c>
      <c r="P62" s="68"/>
      <c r="Q62" s="75"/>
      <c r="R62" s="13" t="str">
        <f t="shared" ca="1" si="18"/>
        <v/>
      </c>
      <c r="S62" s="13" t="str">
        <f t="shared" ca="1" si="19"/>
        <v/>
      </c>
      <c r="T62" s="13" t="e">
        <f ca="1">IF(AND(T61="",S62=S60),T60,IF(AND(K62="",G62&lt;&gt;"",M62=""),IF(ISNA(J62),"",IF(R62=0,IF(S62&lt;&gt;S61,INT(MAX(T$4:T61))+1,INT(MAX(T$4:T61)))+0.5,IF(S62&lt;&gt;S61,INT(MAX(T$4:T61))+1,INT(MAX(T$4:T61)))))))</f>
        <v>#N/A</v>
      </c>
      <c r="U62" s="10" t="str">
        <f t="shared" ca="1" si="20"/>
        <v/>
      </c>
      <c r="V62" s="10">
        <f t="shared" ca="1" si="21"/>
        <v>1</v>
      </c>
      <c r="W62" s="10">
        <f t="shared" ca="1" si="22"/>
        <v>1</v>
      </c>
      <c r="X62" s="10" t="str">
        <f t="shared" ca="1" si="23"/>
        <v/>
      </c>
      <c r="Y62" s="10" t="str">
        <f t="shared" ca="1" si="24"/>
        <v/>
      </c>
      <c r="Z62">
        <v>295</v>
      </c>
    </row>
    <row r="63" spans="1:26" ht="15.75" thickBot="1" x14ac:dyDescent="0.3">
      <c r="A63" s="107"/>
      <c r="B63" s="135" t="s">
        <v>24</v>
      </c>
      <c r="C63" s="136">
        <f>SUM(C59:C62)</f>
        <v>0</v>
      </c>
      <c r="D63" s="136">
        <f>SUM(D59:D62)</f>
        <v>0</v>
      </c>
      <c r="E63" s="123" t="e">
        <f t="shared" si="9"/>
        <v>#N/A</v>
      </c>
      <c r="F63" s="150"/>
      <c r="G63" s="138" t="e">
        <f t="shared" ca="1" si="25"/>
        <v>#N/A</v>
      </c>
      <c r="H63" s="139" t="e">
        <f t="shared" ca="1" si="26"/>
        <v>#N/A</v>
      </c>
      <c r="I63" s="125" t="e">
        <f t="shared" ca="1" si="27"/>
        <v>#N/A</v>
      </c>
      <c r="J63" s="96" t="e">
        <f t="shared" ca="1" si="28"/>
        <v>#N/A</v>
      </c>
      <c r="K63" s="154"/>
      <c r="L63" s="154" t="e">
        <f t="shared" ca="1" si="15"/>
        <v>#N/A</v>
      </c>
      <c r="M63" s="156"/>
      <c r="N63" s="110" t="e">
        <f t="shared" ca="1" si="16"/>
        <v>#N/A</v>
      </c>
      <c r="O63" s="111" t="e">
        <f t="shared" ca="1" si="17"/>
        <v>#N/A</v>
      </c>
      <c r="P63" s="68"/>
      <c r="Q63" s="75"/>
      <c r="R63" s="13" t="str">
        <f t="shared" ca="1" si="18"/>
        <v/>
      </c>
      <c r="S63" s="13" t="str">
        <f t="shared" ca="1" si="19"/>
        <v/>
      </c>
      <c r="T63" s="13" t="e">
        <f ca="1">IF(AND(T62="",S63=S61),T61,IF(AND(K63="",G63&lt;&gt;"",M63=""),IF(ISNA(J63),"",IF(R63=0,IF(S63&lt;&gt;S62,INT(MAX(T$4:T62))+1,INT(MAX(T$4:T62)))+0.5,IF(S63&lt;&gt;S62,INT(MAX(T$4:T62))+1,INT(MAX(T$4:T62)))))))</f>
        <v>#N/A</v>
      </c>
      <c r="U63" s="10" t="str">
        <f t="shared" ca="1" si="20"/>
        <v/>
      </c>
      <c r="V63" s="10">
        <f t="shared" ca="1" si="21"/>
        <v>1</v>
      </c>
      <c r="W63" s="10">
        <f t="shared" ca="1" si="22"/>
        <v>1</v>
      </c>
      <c r="X63" s="10" t="str">
        <f t="shared" ca="1" si="23"/>
        <v/>
      </c>
      <c r="Y63" s="10" t="str">
        <f t="shared" ca="1" si="24"/>
        <v/>
      </c>
      <c r="Z63">
        <v>300</v>
      </c>
    </row>
    <row r="64" spans="1:26" x14ac:dyDescent="0.25">
      <c r="A64" s="204"/>
      <c r="B64" s="133">
        <v>1</v>
      </c>
      <c r="C64" s="106"/>
      <c r="D64" s="106"/>
      <c r="E64" s="88" t="e">
        <f t="shared" ref="E64:E88" si="29">IF(COUNTA(B64:D64)&lt;3,NA(),IF(D64=0,#N/A,C64/D64%))</f>
        <v>#N/A</v>
      </c>
      <c r="F64" s="150"/>
      <c r="G64" s="138" t="e">
        <f t="shared" ca="1" si="25"/>
        <v>#N/A</v>
      </c>
      <c r="H64" s="139" t="e">
        <f t="shared" ca="1" si="26"/>
        <v>#N/A</v>
      </c>
      <c r="I64" s="125" t="e">
        <f t="shared" ca="1" si="27"/>
        <v>#N/A</v>
      </c>
      <c r="J64" s="96" t="e">
        <f t="shared" ca="1" si="28"/>
        <v>#N/A</v>
      </c>
      <c r="K64" s="154"/>
      <c r="L64" s="154" t="e">
        <f t="shared" ca="1" si="15"/>
        <v>#N/A</v>
      </c>
      <c r="M64" s="156"/>
      <c r="N64" s="110" t="e">
        <f t="shared" ca="1" si="16"/>
        <v>#N/A</v>
      </c>
      <c r="O64" s="111" t="e">
        <f t="shared" ca="1" si="17"/>
        <v>#N/A</v>
      </c>
      <c r="P64" s="68"/>
      <c r="Q64" s="75"/>
      <c r="R64" s="13" t="str">
        <f t="shared" ca="1" si="18"/>
        <v/>
      </c>
      <c r="S64" s="13" t="str">
        <f t="shared" ca="1" si="19"/>
        <v/>
      </c>
      <c r="T64" s="13" t="e">
        <f ca="1">IF(AND(T63="",S64=S62),T62,IF(AND(K64="",G64&lt;&gt;"",M64=""),IF(ISNA(J64),"",IF(R64=0,IF(S64&lt;&gt;S63,INT(MAX(T$4:T63))+1,INT(MAX(T$4:T63)))+0.5,IF(S64&lt;&gt;S63,INT(MAX(T$4:T63))+1,INT(MAX(T$4:T63)))))))</f>
        <v>#N/A</v>
      </c>
      <c r="U64" s="10" t="str">
        <f t="shared" ca="1" si="20"/>
        <v/>
      </c>
      <c r="V64" s="10">
        <f t="shared" ca="1" si="21"/>
        <v>1</v>
      </c>
      <c r="W64" s="10">
        <f t="shared" ca="1" si="22"/>
        <v>1</v>
      </c>
      <c r="X64" s="10" t="str">
        <f t="shared" ca="1" si="23"/>
        <v/>
      </c>
      <c r="Y64" s="10" t="str">
        <f t="shared" ca="1" si="24"/>
        <v/>
      </c>
      <c r="Z64">
        <v>305</v>
      </c>
    </row>
    <row r="65" spans="1:26" x14ac:dyDescent="0.25">
      <c r="A65" s="205"/>
      <c r="B65" s="134">
        <v>2</v>
      </c>
      <c r="C65" s="24"/>
      <c r="D65" s="24"/>
      <c r="E65" s="89" t="e">
        <f t="shared" si="29"/>
        <v>#N/A</v>
      </c>
      <c r="F65" s="150"/>
      <c r="G65" s="138" t="e">
        <f t="shared" ca="1" si="25"/>
        <v>#N/A</v>
      </c>
      <c r="H65" s="139" t="e">
        <f t="shared" ca="1" si="26"/>
        <v>#N/A</v>
      </c>
      <c r="I65" s="125" t="e">
        <f t="shared" ca="1" si="27"/>
        <v>#N/A</v>
      </c>
      <c r="J65" s="96" t="e">
        <f t="shared" ca="1" si="28"/>
        <v>#N/A</v>
      </c>
      <c r="K65" s="154"/>
      <c r="L65" s="154" t="e">
        <f t="shared" ca="1" si="15"/>
        <v>#N/A</v>
      </c>
      <c r="M65" s="156"/>
      <c r="N65" s="110" t="e">
        <f t="shared" ca="1" si="16"/>
        <v>#N/A</v>
      </c>
      <c r="O65" s="111" t="e">
        <f t="shared" ca="1" si="17"/>
        <v>#N/A</v>
      </c>
      <c r="P65" s="68"/>
      <c r="Q65" s="75"/>
      <c r="R65" s="13" t="str">
        <f t="shared" ca="1" si="18"/>
        <v/>
      </c>
      <c r="S65" s="13" t="str">
        <f t="shared" ca="1" si="19"/>
        <v/>
      </c>
      <c r="T65" s="13" t="e">
        <f ca="1">IF(AND(T64="",S65=S63),T63,IF(AND(K65="",G65&lt;&gt;"",M65=""),IF(ISNA(J65),"",IF(R65=0,IF(S65&lt;&gt;S64,INT(MAX(T$4:T64))+1,INT(MAX(T$4:T64)))+0.5,IF(S65&lt;&gt;S64,INT(MAX(T$4:T64))+1,INT(MAX(T$4:T64)))))))</f>
        <v>#N/A</v>
      </c>
      <c r="U65" s="10" t="str">
        <f t="shared" ca="1" si="20"/>
        <v/>
      </c>
      <c r="V65" s="10">
        <f t="shared" ca="1" si="21"/>
        <v>1</v>
      </c>
      <c r="W65" s="10">
        <f t="shared" ca="1" si="22"/>
        <v>1</v>
      </c>
      <c r="X65" s="10" t="str">
        <f t="shared" ca="1" si="23"/>
        <v/>
      </c>
      <c r="Y65" s="10" t="str">
        <f t="shared" ca="1" si="24"/>
        <v/>
      </c>
      <c r="Z65">
        <v>310</v>
      </c>
    </row>
    <row r="66" spans="1:26" x14ac:dyDescent="0.25">
      <c r="A66" s="205"/>
      <c r="B66" s="134">
        <v>3</v>
      </c>
      <c r="C66" s="24"/>
      <c r="D66" s="24"/>
      <c r="E66" s="89" t="e">
        <f t="shared" si="29"/>
        <v>#N/A</v>
      </c>
      <c r="F66" s="150"/>
      <c r="G66" s="138" t="e">
        <f t="shared" ca="1" si="25"/>
        <v>#N/A</v>
      </c>
      <c r="H66" s="139" t="e">
        <f t="shared" ca="1" si="26"/>
        <v>#N/A</v>
      </c>
      <c r="I66" s="125" t="e">
        <f t="shared" ca="1" si="27"/>
        <v>#N/A</v>
      </c>
      <c r="J66" s="96" t="e">
        <f t="shared" ca="1" si="28"/>
        <v>#N/A</v>
      </c>
      <c r="K66" s="154"/>
      <c r="L66" s="154" t="e">
        <f t="shared" ca="1" si="15"/>
        <v>#N/A</v>
      </c>
      <c r="M66" s="156"/>
      <c r="N66" s="110" t="e">
        <f t="shared" ca="1" si="16"/>
        <v>#N/A</v>
      </c>
      <c r="O66" s="111" t="e">
        <f t="shared" ca="1" si="17"/>
        <v>#N/A</v>
      </c>
      <c r="P66" s="68"/>
      <c r="Q66" s="75"/>
      <c r="R66" s="13" t="str">
        <f t="shared" ca="1" si="18"/>
        <v/>
      </c>
      <c r="S66" s="13" t="str">
        <f t="shared" ca="1" si="19"/>
        <v/>
      </c>
      <c r="T66" s="13" t="e">
        <f ca="1">IF(AND(T65="",S66=S64),T64,IF(AND(K66="",G66&lt;&gt;"",M66=""),IF(ISNA(J66),"",IF(R66=0,IF(S66&lt;&gt;S65,INT(MAX(T$4:T65))+1,INT(MAX(T$4:T65)))+0.5,IF(S66&lt;&gt;S65,INT(MAX(T$4:T65))+1,INT(MAX(T$4:T65)))))))</f>
        <v>#N/A</v>
      </c>
      <c r="U66" s="10" t="str">
        <f t="shared" ca="1" si="20"/>
        <v/>
      </c>
      <c r="V66" s="10">
        <f t="shared" ca="1" si="21"/>
        <v>1</v>
      </c>
      <c r="W66" s="10">
        <f t="shared" ca="1" si="22"/>
        <v>1</v>
      </c>
      <c r="X66" s="10" t="str">
        <f t="shared" ca="1" si="23"/>
        <v/>
      </c>
      <c r="Y66" s="10" t="str">
        <f t="shared" ca="1" si="24"/>
        <v/>
      </c>
      <c r="Z66">
        <v>315</v>
      </c>
    </row>
    <row r="67" spans="1:26" x14ac:dyDescent="0.25">
      <c r="A67" s="205"/>
      <c r="B67" s="134">
        <v>4</v>
      </c>
      <c r="C67" s="24"/>
      <c r="D67" s="24"/>
      <c r="E67" s="89" t="e">
        <f t="shared" si="29"/>
        <v>#N/A</v>
      </c>
      <c r="F67" s="150"/>
      <c r="G67" s="138" t="e">
        <f t="shared" ca="1" si="25"/>
        <v>#N/A</v>
      </c>
      <c r="H67" s="139" t="e">
        <f t="shared" ca="1" si="26"/>
        <v>#N/A</v>
      </c>
      <c r="I67" s="125" t="e">
        <f t="shared" ca="1" si="27"/>
        <v>#N/A</v>
      </c>
      <c r="J67" s="96" t="e">
        <f t="shared" ca="1" si="28"/>
        <v>#N/A</v>
      </c>
      <c r="K67" s="154"/>
      <c r="L67" s="154" t="e">
        <f t="shared" ca="1" si="15"/>
        <v>#N/A</v>
      </c>
      <c r="M67" s="156"/>
      <c r="N67" s="110" t="e">
        <f t="shared" ca="1" si="16"/>
        <v>#N/A</v>
      </c>
      <c r="O67" s="111" t="e">
        <f t="shared" ca="1" si="17"/>
        <v>#N/A</v>
      </c>
      <c r="P67" s="68"/>
      <c r="Q67" s="75"/>
      <c r="R67" s="13" t="str">
        <f t="shared" ca="1" si="18"/>
        <v/>
      </c>
      <c r="S67" s="13" t="str">
        <f t="shared" ca="1" si="19"/>
        <v/>
      </c>
      <c r="T67" s="13" t="e">
        <f ca="1">IF(AND(T66="",S67=S65),T65,IF(AND(K67="",G67&lt;&gt;"",M67=""),IF(ISNA(J67),"",IF(R67=0,IF(S67&lt;&gt;S66,INT(MAX(T$4:T66))+1,INT(MAX(T$4:T66)))+0.5,IF(S67&lt;&gt;S66,INT(MAX(T$4:T66))+1,INT(MAX(T$4:T66)))))))</f>
        <v>#N/A</v>
      </c>
      <c r="U67" s="10" t="str">
        <f t="shared" ca="1" si="20"/>
        <v/>
      </c>
      <c r="V67" s="10">
        <f t="shared" ca="1" si="21"/>
        <v>1</v>
      </c>
      <c r="W67" s="10">
        <f t="shared" ca="1" si="22"/>
        <v>1</v>
      </c>
      <c r="X67" s="10" t="str">
        <f t="shared" ca="1" si="23"/>
        <v/>
      </c>
      <c r="Y67" s="10" t="str">
        <f t="shared" ca="1" si="24"/>
        <v/>
      </c>
      <c r="Z67">
        <v>320</v>
      </c>
    </row>
    <row r="68" spans="1:26" ht="15.75" thickBot="1" x14ac:dyDescent="0.3">
      <c r="A68" s="107"/>
      <c r="B68" s="135" t="s">
        <v>24</v>
      </c>
      <c r="C68" s="136">
        <f>SUM(C64:C67)</f>
        <v>0</v>
      </c>
      <c r="D68" s="136">
        <f>SUM(D64:D67)</f>
        <v>0</v>
      </c>
      <c r="E68" s="123" t="e">
        <f t="shared" si="29"/>
        <v>#N/A</v>
      </c>
      <c r="F68" s="150"/>
      <c r="G68" s="138" t="e">
        <f t="shared" ca="1" si="25"/>
        <v>#N/A</v>
      </c>
      <c r="H68" s="139" t="e">
        <f t="shared" ca="1" si="26"/>
        <v>#N/A</v>
      </c>
      <c r="I68" s="125" t="e">
        <f t="shared" ca="1" si="27"/>
        <v>#N/A</v>
      </c>
      <c r="J68" s="96" t="e">
        <f t="shared" ca="1" si="28"/>
        <v>#N/A</v>
      </c>
      <c r="K68" s="154"/>
      <c r="L68" s="154" t="e">
        <f t="shared" ca="1" si="15"/>
        <v>#N/A</v>
      </c>
      <c r="M68" s="156"/>
      <c r="N68" s="110" t="e">
        <f t="shared" ca="1" si="16"/>
        <v>#N/A</v>
      </c>
      <c r="O68" s="111" t="e">
        <f t="shared" ca="1" si="17"/>
        <v>#N/A</v>
      </c>
      <c r="P68" s="68"/>
      <c r="Q68" s="75"/>
      <c r="R68" s="13" t="str">
        <f t="shared" ca="1" si="18"/>
        <v/>
      </c>
      <c r="S68" s="13" t="str">
        <f t="shared" ca="1" si="19"/>
        <v/>
      </c>
      <c r="T68" s="13" t="e">
        <f ca="1">IF(AND(T67="",S68=S66),T66,IF(AND(K68="",G68&lt;&gt;"",M68=""),IF(ISNA(J68),"",IF(R68=0,IF(S68&lt;&gt;S67,INT(MAX(T$4:T67))+1,INT(MAX(T$4:T67)))+0.5,IF(S68&lt;&gt;S67,INT(MAX(T$4:T67))+1,INT(MAX(T$4:T67)))))))</f>
        <v>#N/A</v>
      </c>
      <c r="U68" s="10" t="str">
        <f t="shared" ca="1" si="20"/>
        <v/>
      </c>
      <c r="V68" s="10">
        <f t="shared" ca="1" si="21"/>
        <v>1</v>
      </c>
      <c r="W68" s="10">
        <f t="shared" ca="1" si="22"/>
        <v>1</v>
      </c>
      <c r="X68" s="10" t="str">
        <f t="shared" ca="1" si="23"/>
        <v/>
      </c>
      <c r="Y68" s="10" t="str">
        <f t="shared" ca="1" si="24"/>
        <v/>
      </c>
      <c r="Z68">
        <v>325</v>
      </c>
    </row>
    <row r="69" spans="1:26" x14ac:dyDescent="0.25">
      <c r="A69" s="204"/>
      <c r="B69" s="133">
        <v>1</v>
      </c>
      <c r="C69" s="106"/>
      <c r="D69" s="106"/>
      <c r="E69" s="88" t="e">
        <f t="shared" si="29"/>
        <v>#N/A</v>
      </c>
      <c r="F69" s="150"/>
      <c r="G69" s="138" t="e">
        <f t="shared" ca="1" si="25"/>
        <v>#N/A</v>
      </c>
      <c r="H69" s="139" t="e">
        <f t="shared" ca="1" si="26"/>
        <v>#N/A</v>
      </c>
      <c r="I69" s="125" t="e">
        <f t="shared" ca="1" si="27"/>
        <v>#N/A</v>
      </c>
      <c r="J69" s="96" t="e">
        <f t="shared" ca="1" si="28"/>
        <v>#N/A</v>
      </c>
      <c r="K69" s="154"/>
      <c r="L69" s="154" t="e">
        <f t="shared" ca="1" si="15"/>
        <v>#N/A</v>
      </c>
      <c r="M69" s="156"/>
      <c r="N69" s="110" t="e">
        <f t="shared" ca="1" si="16"/>
        <v>#N/A</v>
      </c>
      <c r="O69" s="111" t="e">
        <f t="shared" ca="1" si="17"/>
        <v>#N/A</v>
      </c>
      <c r="P69" s="68"/>
      <c r="Q69" s="75"/>
      <c r="R69" s="13" t="str">
        <f t="shared" ca="1" si="18"/>
        <v/>
      </c>
      <c r="S69" s="13" t="str">
        <f t="shared" ca="1" si="19"/>
        <v/>
      </c>
      <c r="T69" s="13" t="e">
        <f ca="1">IF(AND(T68="",S69=S67),T67,IF(AND(K69="",G69&lt;&gt;"",M69=""),IF(ISNA(J69),"",IF(R69=0,IF(S69&lt;&gt;S68,INT(MAX(T$4:T68))+1,INT(MAX(T$4:T68)))+0.5,IF(S69&lt;&gt;S68,INT(MAX(T$4:T68))+1,INT(MAX(T$4:T68)))))))</f>
        <v>#N/A</v>
      </c>
      <c r="U69" s="10" t="str">
        <f t="shared" ca="1" si="20"/>
        <v/>
      </c>
      <c r="V69" s="10">
        <f t="shared" ca="1" si="21"/>
        <v>1</v>
      </c>
      <c r="W69" s="10">
        <f t="shared" ca="1" si="22"/>
        <v>1</v>
      </c>
      <c r="X69" s="10" t="str">
        <f t="shared" ca="1" si="23"/>
        <v/>
      </c>
      <c r="Y69" s="10" t="str">
        <f t="shared" ca="1" si="24"/>
        <v/>
      </c>
      <c r="Z69">
        <v>330</v>
      </c>
    </row>
    <row r="70" spans="1:26" x14ac:dyDescent="0.25">
      <c r="A70" s="205"/>
      <c r="B70" s="134">
        <v>2</v>
      </c>
      <c r="C70" s="24"/>
      <c r="D70" s="24"/>
      <c r="E70" s="89" t="e">
        <f t="shared" si="29"/>
        <v>#N/A</v>
      </c>
      <c r="F70" s="150"/>
      <c r="G70" s="138" t="e">
        <f t="shared" ca="1" si="25"/>
        <v>#N/A</v>
      </c>
      <c r="H70" s="139" t="e">
        <f t="shared" ca="1" si="26"/>
        <v>#N/A</v>
      </c>
      <c r="I70" s="125" t="e">
        <f t="shared" ca="1" si="27"/>
        <v>#N/A</v>
      </c>
      <c r="J70" s="96" t="e">
        <f t="shared" ca="1" si="28"/>
        <v>#N/A</v>
      </c>
      <c r="K70" s="154"/>
      <c r="L70" s="154" t="e">
        <f t="shared" ca="1" si="15"/>
        <v>#N/A</v>
      </c>
      <c r="M70" s="156"/>
      <c r="N70" s="110" t="e">
        <f t="shared" ca="1" si="16"/>
        <v>#N/A</v>
      </c>
      <c r="O70" s="111" t="e">
        <f t="shared" ca="1" si="17"/>
        <v>#N/A</v>
      </c>
      <c r="P70" s="68"/>
      <c r="Q70" s="75"/>
      <c r="R70" s="13" t="str">
        <f t="shared" ca="1" si="18"/>
        <v/>
      </c>
      <c r="S70" s="13" t="str">
        <f t="shared" ca="1" si="19"/>
        <v/>
      </c>
      <c r="T70" s="13" t="e">
        <f ca="1">IF(AND(T69="",S70=S68),T68,IF(AND(K70="",G70&lt;&gt;"",M70=""),IF(ISNA(J70),"",IF(R70=0,IF(S70&lt;&gt;S69,INT(MAX(T$4:T69))+1,INT(MAX(T$4:T69)))+0.5,IF(S70&lt;&gt;S69,INT(MAX(T$4:T69))+1,INT(MAX(T$4:T69)))))))</f>
        <v>#N/A</v>
      </c>
      <c r="U70" s="10" t="str">
        <f t="shared" ca="1" si="20"/>
        <v/>
      </c>
      <c r="V70" s="10">
        <f t="shared" ca="1" si="21"/>
        <v>1</v>
      </c>
      <c r="W70" s="10">
        <f t="shared" ca="1" si="22"/>
        <v>1</v>
      </c>
      <c r="X70" s="10" t="str">
        <f t="shared" ca="1" si="23"/>
        <v/>
      </c>
      <c r="Y70" s="10" t="str">
        <f t="shared" ca="1" si="24"/>
        <v/>
      </c>
      <c r="Z70">
        <v>335</v>
      </c>
    </row>
    <row r="71" spans="1:26" x14ac:dyDescent="0.25">
      <c r="A71" s="205"/>
      <c r="B71" s="134">
        <v>3</v>
      </c>
      <c r="C71" s="24"/>
      <c r="D71" s="24"/>
      <c r="E71" s="89" t="e">
        <f t="shared" si="29"/>
        <v>#N/A</v>
      </c>
      <c r="F71" s="150"/>
      <c r="G71" s="138" t="e">
        <f t="shared" ca="1" si="25"/>
        <v>#N/A</v>
      </c>
      <c r="H71" s="139" t="e">
        <f t="shared" ca="1" si="26"/>
        <v>#N/A</v>
      </c>
      <c r="I71" s="125" t="e">
        <f t="shared" ca="1" si="27"/>
        <v>#N/A</v>
      </c>
      <c r="J71" s="96" t="e">
        <f t="shared" ca="1" si="28"/>
        <v>#N/A</v>
      </c>
      <c r="K71" s="154"/>
      <c r="L71" s="154" t="e">
        <f t="shared" ca="1" si="15"/>
        <v>#N/A</v>
      </c>
      <c r="M71" s="156"/>
      <c r="N71" s="110" t="e">
        <f t="shared" ca="1" si="16"/>
        <v>#N/A</v>
      </c>
      <c r="O71" s="111" t="e">
        <f t="shared" ca="1" si="17"/>
        <v>#N/A</v>
      </c>
      <c r="P71" s="68"/>
      <c r="Q71" s="75"/>
      <c r="R71" s="13" t="str">
        <f t="shared" ca="1" si="18"/>
        <v/>
      </c>
      <c r="S71" s="13" t="str">
        <f t="shared" ca="1" si="19"/>
        <v/>
      </c>
      <c r="T71" s="13" t="e">
        <f ca="1">IF(AND(T70="",S71=S69),T69,IF(AND(K71="",G71&lt;&gt;"",M71=""),IF(ISNA(J71),"",IF(R71=0,IF(S71&lt;&gt;S70,INT(MAX(T$4:T70))+1,INT(MAX(T$4:T70)))+0.5,IF(S71&lt;&gt;S70,INT(MAX(T$4:T70))+1,INT(MAX(T$4:T70)))))))</f>
        <v>#N/A</v>
      </c>
      <c r="U71" s="10" t="str">
        <f t="shared" ca="1" si="20"/>
        <v/>
      </c>
      <c r="V71" s="10">
        <f t="shared" ca="1" si="21"/>
        <v>1</v>
      </c>
      <c r="W71" s="10">
        <f t="shared" ca="1" si="22"/>
        <v>1</v>
      </c>
      <c r="X71" s="10" t="str">
        <f t="shared" ca="1" si="23"/>
        <v/>
      </c>
      <c r="Y71" s="10" t="str">
        <f t="shared" ca="1" si="24"/>
        <v/>
      </c>
      <c r="Z71">
        <v>340</v>
      </c>
    </row>
    <row r="72" spans="1:26" x14ac:dyDescent="0.25">
      <c r="A72" s="205"/>
      <c r="B72" s="134">
        <v>4</v>
      </c>
      <c r="C72" s="24"/>
      <c r="D72" s="24"/>
      <c r="E72" s="89" t="e">
        <f t="shared" si="29"/>
        <v>#N/A</v>
      </c>
      <c r="F72" s="150"/>
      <c r="G72" s="138" t="e">
        <f t="shared" ca="1" si="25"/>
        <v>#N/A</v>
      </c>
      <c r="H72" s="139" t="e">
        <f t="shared" ca="1" si="26"/>
        <v>#N/A</v>
      </c>
      <c r="I72" s="125" t="e">
        <f t="shared" ca="1" si="27"/>
        <v>#N/A</v>
      </c>
      <c r="J72" s="96" t="e">
        <f t="shared" ca="1" si="28"/>
        <v>#N/A</v>
      </c>
      <c r="K72" s="154"/>
      <c r="L72" s="154" t="e">
        <f t="shared" ca="1" si="15"/>
        <v>#N/A</v>
      </c>
      <c r="M72" s="156"/>
      <c r="N72" s="110" t="e">
        <f t="shared" ca="1" si="16"/>
        <v>#N/A</v>
      </c>
      <c r="O72" s="111" t="e">
        <f t="shared" ca="1" si="17"/>
        <v>#N/A</v>
      </c>
      <c r="P72" s="68"/>
      <c r="Q72" s="75"/>
      <c r="R72" s="13" t="str">
        <f t="shared" ca="1" si="18"/>
        <v/>
      </c>
      <c r="S72" s="13" t="str">
        <f t="shared" ca="1" si="19"/>
        <v/>
      </c>
      <c r="T72" s="13" t="e">
        <f ca="1">IF(AND(T71="",S72=S70),T70,IF(AND(K72="",G72&lt;&gt;"",M72=""),IF(ISNA(J72),"",IF(R72=0,IF(S72&lt;&gt;S71,INT(MAX(T$4:T71))+1,INT(MAX(T$4:T71)))+0.5,IF(S72&lt;&gt;S71,INT(MAX(T$4:T71))+1,INT(MAX(T$4:T71)))))))</f>
        <v>#N/A</v>
      </c>
      <c r="U72" s="10" t="str">
        <f t="shared" ca="1" si="20"/>
        <v/>
      </c>
      <c r="V72" s="10">
        <f t="shared" ca="1" si="21"/>
        <v>1</v>
      </c>
      <c r="W72" s="10">
        <f t="shared" ca="1" si="22"/>
        <v>1</v>
      </c>
      <c r="X72" s="10" t="str">
        <f t="shared" ca="1" si="23"/>
        <v/>
      </c>
      <c r="Y72" s="10" t="str">
        <f t="shared" ca="1" si="24"/>
        <v/>
      </c>
      <c r="Z72">
        <v>345</v>
      </c>
    </row>
    <row r="73" spans="1:26" ht="15.75" thickBot="1" x14ac:dyDescent="0.3">
      <c r="A73" s="107"/>
      <c r="B73" s="135" t="s">
        <v>24</v>
      </c>
      <c r="C73" s="136">
        <f>SUM(C69:C72)</f>
        <v>0</v>
      </c>
      <c r="D73" s="136">
        <f>SUM(D69:D72)</f>
        <v>0</v>
      </c>
      <c r="E73" s="123" t="e">
        <f t="shared" si="29"/>
        <v>#N/A</v>
      </c>
      <c r="F73" s="150"/>
      <c r="G73" s="138" t="e">
        <f t="shared" ca="1" si="25"/>
        <v>#N/A</v>
      </c>
      <c r="H73" s="139" t="e">
        <f t="shared" ca="1" si="26"/>
        <v>#N/A</v>
      </c>
      <c r="I73" s="125" t="e">
        <f t="shared" ca="1" si="27"/>
        <v>#N/A</v>
      </c>
      <c r="J73" s="96" t="e">
        <f t="shared" ca="1" si="28"/>
        <v>#N/A</v>
      </c>
      <c r="K73" s="154"/>
      <c r="L73" s="154" t="e">
        <f t="shared" ca="1" si="15"/>
        <v>#N/A</v>
      </c>
      <c r="M73" s="156"/>
      <c r="N73" s="110" t="e">
        <f t="shared" ca="1" si="16"/>
        <v>#N/A</v>
      </c>
      <c r="O73" s="111" t="e">
        <f t="shared" ca="1" si="17"/>
        <v>#N/A</v>
      </c>
      <c r="P73" s="68"/>
      <c r="Q73" s="75"/>
      <c r="R73" s="13" t="str">
        <f t="shared" ca="1" si="18"/>
        <v/>
      </c>
      <c r="S73" s="13" t="str">
        <f t="shared" ca="1" si="19"/>
        <v/>
      </c>
      <c r="T73" s="13" t="e">
        <f ca="1">IF(AND(T72="",S73=S71),T71,IF(AND(K73="",G73&lt;&gt;"",M73=""),IF(ISNA(J73),"",IF(R73=0,IF(S73&lt;&gt;S72,INT(MAX(T$4:T72))+1,INT(MAX(T$4:T72)))+0.5,IF(S73&lt;&gt;S72,INT(MAX(T$4:T72))+1,INT(MAX(T$4:T72)))))))</f>
        <v>#N/A</v>
      </c>
      <c r="U73" s="10" t="str">
        <f t="shared" ca="1" si="20"/>
        <v/>
      </c>
      <c r="V73" s="10">
        <f t="shared" ca="1" si="21"/>
        <v>1</v>
      </c>
      <c r="W73" s="10">
        <f t="shared" ca="1" si="22"/>
        <v>1</v>
      </c>
      <c r="X73" s="10" t="str">
        <f t="shared" ca="1" si="23"/>
        <v/>
      </c>
      <c r="Y73" s="10" t="str">
        <f t="shared" ca="1" si="24"/>
        <v/>
      </c>
      <c r="Z73">
        <v>350</v>
      </c>
    </row>
    <row r="74" spans="1:26" x14ac:dyDescent="0.25">
      <c r="A74" s="204"/>
      <c r="B74" s="133">
        <v>1</v>
      </c>
      <c r="C74" s="106"/>
      <c r="D74" s="106"/>
      <c r="E74" s="88" t="e">
        <f t="shared" si="29"/>
        <v>#N/A</v>
      </c>
      <c r="F74" s="150"/>
      <c r="G74" s="138" t="e">
        <f t="shared" ca="1" si="25"/>
        <v>#N/A</v>
      </c>
      <c r="H74" s="139" t="e">
        <f t="shared" ca="1" si="26"/>
        <v>#N/A</v>
      </c>
      <c r="I74" s="125" t="e">
        <f t="shared" ca="1" si="27"/>
        <v>#N/A</v>
      </c>
      <c r="J74" s="96" t="e">
        <f t="shared" ca="1" si="28"/>
        <v>#N/A</v>
      </c>
      <c r="K74" s="154"/>
      <c r="L74" s="154" t="e">
        <f t="shared" ca="1" si="15"/>
        <v>#N/A</v>
      </c>
      <c r="M74" s="156"/>
      <c r="N74" s="110" t="e">
        <f t="shared" ca="1" si="16"/>
        <v>#N/A</v>
      </c>
      <c r="O74" s="111" t="e">
        <f t="shared" ca="1" si="17"/>
        <v>#N/A</v>
      </c>
      <c r="P74" s="68"/>
      <c r="Q74" s="75"/>
      <c r="R74" s="13" t="str">
        <f t="shared" ca="1" si="18"/>
        <v/>
      </c>
      <c r="S74" s="13" t="str">
        <f t="shared" ca="1" si="19"/>
        <v/>
      </c>
      <c r="T74" s="13" t="e">
        <f ca="1">IF(AND(T73="",S74=S72),T72,IF(AND(K74="",G74&lt;&gt;"",M74=""),IF(ISNA(J74),"",IF(R74=0,IF(S74&lt;&gt;S73,INT(MAX(T$4:T73))+1,INT(MAX(T$4:T73)))+0.5,IF(S74&lt;&gt;S73,INT(MAX(T$4:T73))+1,INT(MAX(T$4:T73)))))))</f>
        <v>#N/A</v>
      </c>
      <c r="U74" s="10" t="str">
        <f t="shared" ca="1" si="20"/>
        <v/>
      </c>
      <c r="V74" s="10">
        <f t="shared" ca="1" si="21"/>
        <v>1</v>
      </c>
      <c r="W74" s="10">
        <f t="shared" ca="1" si="22"/>
        <v>1</v>
      </c>
      <c r="X74" s="10" t="str">
        <f t="shared" ca="1" si="23"/>
        <v/>
      </c>
      <c r="Y74" s="10" t="str">
        <f t="shared" ca="1" si="24"/>
        <v/>
      </c>
      <c r="Z74">
        <v>355</v>
      </c>
    </row>
    <row r="75" spans="1:26" x14ac:dyDescent="0.25">
      <c r="A75" s="205"/>
      <c r="B75" s="134">
        <v>2</v>
      </c>
      <c r="C75" s="24"/>
      <c r="D75" s="24"/>
      <c r="E75" s="89" t="e">
        <f t="shared" si="29"/>
        <v>#N/A</v>
      </c>
      <c r="F75" s="150"/>
      <c r="G75" s="138" t="e">
        <f t="shared" ca="1" si="25"/>
        <v>#N/A</v>
      </c>
      <c r="H75" s="139" t="e">
        <f t="shared" ca="1" si="26"/>
        <v>#N/A</v>
      </c>
      <c r="I75" s="125" t="e">
        <f t="shared" ca="1" si="27"/>
        <v>#N/A</v>
      </c>
      <c r="J75" s="96" t="e">
        <f t="shared" ca="1" si="28"/>
        <v>#N/A</v>
      </c>
      <c r="K75" s="154"/>
      <c r="L75" s="154" t="e">
        <f t="shared" ca="1" si="15"/>
        <v>#N/A</v>
      </c>
      <c r="M75" s="156"/>
      <c r="N75" s="110" t="e">
        <f t="shared" ca="1" si="16"/>
        <v>#N/A</v>
      </c>
      <c r="O75" s="111" t="e">
        <f t="shared" ca="1" si="17"/>
        <v>#N/A</v>
      </c>
      <c r="P75" s="68"/>
      <c r="Q75" s="75"/>
      <c r="R75" s="13" t="str">
        <f t="shared" ca="1" si="18"/>
        <v/>
      </c>
      <c r="S75" s="13" t="str">
        <f t="shared" ca="1" si="19"/>
        <v/>
      </c>
      <c r="T75" s="13" t="e">
        <f ca="1">IF(AND(T74="",S75=S73),T73,IF(AND(K75="",G75&lt;&gt;"",M75=""),IF(ISNA(J75),"",IF(R75=0,IF(S75&lt;&gt;S74,INT(MAX(T$4:T74))+1,INT(MAX(T$4:T74)))+0.5,IF(S75&lt;&gt;S74,INT(MAX(T$4:T74))+1,INT(MAX(T$4:T74)))))))</f>
        <v>#N/A</v>
      </c>
      <c r="U75" s="10" t="str">
        <f t="shared" ca="1" si="20"/>
        <v/>
      </c>
      <c r="V75" s="10">
        <f t="shared" ca="1" si="21"/>
        <v>1</v>
      </c>
      <c r="W75" s="10">
        <f t="shared" ca="1" si="22"/>
        <v>1</v>
      </c>
      <c r="X75" s="10" t="str">
        <f t="shared" ca="1" si="23"/>
        <v/>
      </c>
      <c r="Y75" s="10" t="str">
        <f t="shared" ca="1" si="24"/>
        <v/>
      </c>
      <c r="Z75">
        <v>360</v>
      </c>
    </row>
    <row r="76" spans="1:26" x14ac:dyDescent="0.25">
      <c r="A76" s="205"/>
      <c r="B76" s="134">
        <v>3</v>
      </c>
      <c r="C76" s="24"/>
      <c r="D76" s="24"/>
      <c r="E76" s="89" t="e">
        <f t="shared" si="29"/>
        <v>#N/A</v>
      </c>
      <c r="F76" s="150"/>
      <c r="G76" s="138" t="e">
        <f t="shared" ca="1" si="25"/>
        <v>#N/A</v>
      </c>
      <c r="H76" s="139" t="e">
        <f t="shared" ca="1" si="26"/>
        <v>#N/A</v>
      </c>
      <c r="I76" s="125" t="e">
        <f t="shared" ca="1" si="27"/>
        <v>#N/A</v>
      </c>
      <c r="J76" s="96" t="e">
        <f t="shared" ca="1" si="28"/>
        <v>#N/A</v>
      </c>
      <c r="K76" s="154"/>
      <c r="L76" s="154" t="e">
        <f t="shared" ca="1" si="15"/>
        <v>#N/A</v>
      </c>
      <c r="M76" s="156"/>
      <c r="N76" s="110" t="e">
        <f t="shared" ca="1" si="16"/>
        <v>#N/A</v>
      </c>
      <c r="O76" s="111" t="e">
        <f t="shared" ca="1" si="17"/>
        <v>#N/A</v>
      </c>
      <c r="P76" s="68"/>
      <c r="Q76" s="75"/>
      <c r="R76" s="13" t="str">
        <f t="shared" ca="1" si="18"/>
        <v/>
      </c>
      <c r="S76" s="13" t="str">
        <f t="shared" ca="1" si="19"/>
        <v/>
      </c>
      <c r="T76" s="13" t="e">
        <f ca="1">IF(AND(T75="",S76=S74),T74,IF(AND(K76="",G76&lt;&gt;"",M76=""),IF(ISNA(J76),"",IF(R76=0,IF(S76&lt;&gt;S75,INT(MAX(T$4:T75))+1,INT(MAX(T$4:T75)))+0.5,IF(S76&lt;&gt;S75,INT(MAX(T$4:T75))+1,INT(MAX(T$4:T75)))))))</f>
        <v>#N/A</v>
      </c>
      <c r="U76" s="10" t="str">
        <f t="shared" ca="1" si="20"/>
        <v/>
      </c>
      <c r="V76" s="10">
        <f t="shared" ca="1" si="21"/>
        <v>1</v>
      </c>
      <c r="W76" s="10">
        <f t="shared" ca="1" si="22"/>
        <v>1</v>
      </c>
      <c r="X76" s="10" t="str">
        <f t="shared" ca="1" si="23"/>
        <v/>
      </c>
      <c r="Y76" s="10" t="str">
        <f t="shared" ca="1" si="24"/>
        <v/>
      </c>
      <c r="Z76">
        <v>365</v>
      </c>
    </row>
    <row r="77" spans="1:26" x14ac:dyDescent="0.25">
      <c r="A77" s="205"/>
      <c r="B77" s="134">
        <v>4</v>
      </c>
      <c r="C77" s="24"/>
      <c r="D77" s="24"/>
      <c r="E77" s="89" t="e">
        <f t="shared" si="29"/>
        <v>#N/A</v>
      </c>
      <c r="F77" s="150"/>
      <c r="G77" s="138" t="e">
        <f t="shared" ca="1" si="25"/>
        <v>#N/A</v>
      </c>
      <c r="H77" s="139" t="e">
        <f t="shared" ca="1" si="26"/>
        <v>#N/A</v>
      </c>
      <c r="I77" s="125" t="e">
        <f t="shared" ca="1" si="27"/>
        <v>#N/A</v>
      </c>
      <c r="J77" s="96" t="e">
        <f t="shared" ca="1" si="28"/>
        <v>#N/A</v>
      </c>
      <c r="K77" s="154"/>
      <c r="L77" s="154" t="e">
        <f t="shared" ca="1" si="15"/>
        <v>#N/A</v>
      </c>
      <c r="M77" s="156"/>
      <c r="N77" s="110" t="e">
        <f t="shared" ca="1" si="16"/>
        <v>#N/A</v>
      </c>
      <c r="O77" s="111" t="e">
        <f t="shared" ca="1" si="17"/>
        <v>#N/A</v>
      </c>
      <c r="P77" s="68"/>
      <c r="Q77" s="75"/>
      <c r="R77" s="13" t="str">
        <f t="shared" ca="1" si="18"/>
        <v/>
      </c>
      <c r="S77" s="13" t="str">
        <f t="shared" ca="1" si="19"/>
        <v/>
      </c>
      <c r="T77" s="13" t="e">
        <f ca="1">IF(AND(T76="",S77=S75),T75,IF(AND(K77="",G77&lt;&gt;"",M77=""),IF(ISNA(J77),"",IF(R77=0,IF(S77&lt;&gt;S76,INT(MAX(T$4:T76))+1,INT(MAX(T$4:T76)))+0.5,IF(S77&lt;&gt;S76,INT(MAX(T$4:T76))+1,INT(MAX(T$4:T76)))))))</f>
        <v>#N/A</v>
      </c>
      <c r="U77" s="10" t="str">
        <f t="shared" ca="1" si="20"/>
        <v/>
      </c>
      <c r="V77" s="10">
        <f t="shared" ca="1" si="21"/>
        <v>1</v>
      </c>
      <c r="W77" s="10">
        <f t="shared" ca="1" si="22"/>
        <v>1</v>
      </c>
      <c r="X77" s="10" t="str">
        <f t="shared" ca="1" si="23"/>
        <v/>
      </c>
      <c r="Y77" s="10" t="str">
        <f t="shared" ca="1" si="24"/>
        <v/>
      </c>
      <c r="Z77">
        <v>370</v>
      </c>
    </row>
    <row r="78" spans="1:26" ht="15.75" thickBot="1" x14ac:dyDescent="0.3">
      <c r="A78" s="107"/>
      <c r="B78" s="135" t="s">
        <v>24</v>
      </c>
      <c r="C78" s="136">
        <f>SUM(C74:C77)</f>
        <v>0</v>
      </c>
      <c r="D78" s="136">
        <f>SUM(D74:D77)</f>
        <v>0</v>
      </c>
      <c r="E78" s="123" t="e">
        <f t="shared" si="29"/>
        <v>#N/A</v>
      </c>
      <c r="F78" s="150"/>
      <c r="G78" s="138" t="e">
        <f t="shared" ca="1" si="25"/>
        <v>#N/A</v>
      </c>
      <c r="H78" s="139" t="e">
        <f t="shared" ca="1" si="26"/>
        <v>#N/A</v>
      </c>
      <c r="I78" s="125" t="e">
        <f t="shared" ca="1" si="27"/>
        <v>#N/A</v>
      </c>
      <c r="J78" s="96" t="e">
        <f t="shared" ca="1" si="28"/>
        <v>#N/A</v>
      </c>
      <c r="K78" s="154"/>
      <c r="L78" s="154" t="e">
        <f t="shared" ca="1" si="15"/>
        <v>#N/A</v>
      </c>
      <c r="M78" s="156"/>
      <c r="N78" s="110" t="e">
        <f t="shared" ca="1" si="16"/>
        <v>#N/A</v>
      </c>
      <c r="O78" s="111" t="e">
        <f t="shared" ca="1" si="17"/>
        <v>#N/A</v>
      </c>
      <c r="P78" s="68"/>
      <c r="Q78" s="75"/>
      <c r="R78" s="13" t="str">
        <f t="shared" ca="1" si="18"/>
        <v/>
      </c>
      <c r="S78" s="13" t="str">
        <f t="shared" ca="1" si="19"/>
        <v/>
      </c>
      <c r="T78" s="13" t="e">
        <f ca="1">IF(AND(T77="",S78=S76),T76,IF(AND(K78="",G78&lt;&gt;"",M78=""),IF(ISNA(J78),"",IF(R78=0,IF(S78&lt;&gt;S77,INT(MAX(T$4:T77))+1,INT(MAX(T$4:T77)))+0.5,IF(S78&lt;&gt;S77,INT(MAX(T$4:T77))+1,INT(MAX(T$4:T77)))))))</f>
        <v>#N/A</v>
      </c>
      <c r="U78" s="10" t="str">
        <f t="shared" ca="1" si="20"/>
        <v/>
      </c>
      <c r="V78" s="10">
        <f t="shared" ca="1" si="21"/>
        <v>1</v>
      </c>
      <c r="W78" s="10">
        <f t="shared" ca="1" si="22"/>
        <v>1</v>
      </c>
      <c r="X78" s="10" t="str">
        <f t="shared" ca="1" si="23"/>
        <v/>
      </c>
      <c r="Y78" s="10" t="str">
        <f t="shared" ca="1" si="24"/>
        <v/>
      </c>
      <c r="Z78">
        <v>375</v>
      </c>
    </row>
    <row r="79" spans="1:26" x14ac:dyDescent="0.25">
      <c r="A79" s="204"/>
      <c r="B79" s="133">
        <v>1</v>
      </c>
      <c r="C79" s="106"/>
      <c r="D79" s="106"/>
      <c r="E79" s="88" t="e">
        <f t="shared" si="29"/>
        <v>#N/A</v>
      </c>
      <c r="F79" s="150"/>
      <c r="G79" s="138" t="e">
        <f t="shared" ca="1" si="25"/>
        <v>#N/A</v>
      </c>
      <c r="H79" s="139" t="e">
        <f t="shared" ca="1" si="26"/>
        <v>#N/A</v>
      </c>
      <c r="I79" s="125" t="e">
        <f t="shared" ca="1" si="27"/>
        <v>#N/A</v>
      </c>
      <c r="J79" s="96" t="e">
        <f t="shared" ca="1" si="28"/>
        <v>#N/A</v>
      </c>
      <c r="K79" s="154"/>
      <c r="L79" s="154" t="e">
        <f t="shared" ca="1" si="15"/>
        <v>#N/A</v>
      </c>
      <c r="M79" s="156"/>
      <c r="N79" s="110" t="e">
        <f t="shared" ca="1" si="16"/>
        <v>#N/A</v>
      </c>
      <c r="O79" s="111" t="e">
        <f t="shared" ca="1" si="17"/>
        <v>#N/A</v>
      </c>
      <c r="P79" s="68"/>
      <c r="Q79" s="75"/>
      <c r="R79" s="13" t="str">
        <f t="shared" ca="1" si="18"/>
        <v/>
      </c>
      <c r="S79" s="13" t="str">
        <f t="shared" ca="1" si="19"/>
        <v/>
      </c>
      <c r="T79" s="13" t="e">
        <f ca="1">IF(AND(T78="",S79=S77),T77,IF(AND(K79="",G79&lt;&gt;"",M79=""),IF(ISNA(J79),"",IF(R79=0,IF(S79&lt;&gt;S78,INT(MAX(T$4:T78))+1,INT(MAX(T$4:T78)))+0.5,IF(S79&lt;&gt;S78,INT(MAX(T$4:T78))+1,INT(MAX(T$4:T78)))))))</f>
        <v>#N/A</v>
      </c>
      <c r="U79" s="10" t="str">
        <f t="shared" ca="1" si="20"/>
        <v/>
      </c>
      <c r="V79" s="10">
        <f t="shared" ca="1" si="21"/>
        <v>1</v>
      </c>
      <c r="W79" s="10">
        <f t="shared" ca="1" si="22"/>
        <v>1</v>
      </c>
      <c r="X79" s="10" t="str">
        <f t="shared" ca="1" si="23"/>
        <v/>
      </c>
      <c r="Y79" s="10" t="str">
        <f t="shared" ca="1" si="24"/>
        <v/>
      </c>
      <c r="Z79">
        <v>380</v>
      </c>
    </row>
    <row r="80" spans="1:26" x14ac:dyDescent="0.25">
      <c r="A80" s="205"/>
      <c r="B80" s="134">
        <v>2</v>
      </c>
      <c r="C80" s="24"/>
      <c r="D80" s="24"/>
      <c r="E80" s="89" t="e">
        <f t="shared" si="29"/>
        <v>#N/A</v>
      </c>
      <c r="F80" s="150"/>
      <c r="G80" s="138" t="e">
        <f t="shared" ca="1" si="25"/>
        <v>#N/A</v>
      </c>
      <c r="H80" s="139" t="e">
        <f t="shared" ca="1" si="26"/>
        <v>#N/A</v>
      </c>
      <c r="I80" s="125" t="e">
        <f t="shared" ca="1" si="27"/>
        <v>#N/A</v>
      </c>
      <c r="J80" s="96" t="e">
        <f t="shared" ca="1" si="28"/>
        <v>#N/A</v>
      </c>
      <c r="K80" s="154"/>
      <c r="L80" s="154" t="e">
        <f t="shared" ca="1" si="15"/>
        <v>#N/A</v>
      </c>
      <c r="M80" s="156"/>
      <c r="N80" s="110" t="e">
        <f t="shared" ca="1" si="16"/>
        <v>#N/A</v>
      </c>
      <c r="O80" s="111" t="e">
        <f t="shared" ca="1" si="17"/>
        <v>#N/A</v>
      </c>
      <c r="P80" s="68"/>
      <c r="Q80" s="75"/>
      <c r="R80" s="13" t="str">
        <f t="shared" ca="1" si="18"/>
        <v/>
      </c>
      <c r="S80" s="13" t="str">
        <f t="shared" ca="1" si="19"/>
        <v/>
      </c>
      <c r="T80" s="13" t="e">
        <f ca="1">IF(AND(T79="",S80=S78),T78,IF(AND(K80="",G80&lt;&gt;"",M80=""),IF(ISNA(J80),"",IF(R80=0,IF(S80&lt;&gt;S79,INT(MAX(T$4:T79))+1,INT(MAX(T$4:T79)))+0.5,IF(S80&lt;&gt;S79,INT(MAX(T$4:T79))+1,INT(MAX(T$4:T79)))))))</f>
        <v>#N/A</v>
      </c>
      <c r="U80" s="10" t="str">
        <f t="shared" ca="1" si="20"/>
        <v/>
      </c>
      <c r="V80" s="10">
        <f t="shared" ca="1" si="21"/>
        <v>1</v>
      </c>
      <c r="W80" s="10">
        <f t="shared" ca="1" si="22"/>
        <v>1</v>
      </c>
      <c r="X80" s="10" t="str">
        <f t="shared" ca="1" si="23"/>
        <v/>
      </c>
      <c r="Y80" s="10" t="str">
        <f t="shared" ca="1" si="24"/>
        <v/>
      </c>
      <c r="Z80">
        <v>385</v>
      </c>
    </row>
    <row r="81" spans="1:26" x14ac:dyDescent="0.25">
      <c r="A81" s="205"/>
      <c r="B81" s="134">
        <v>3</v>
      </c>
      <c r="C81" s="24"/>
      <c r="D81" s="24"/>
      <c r="E81" s="89" t="e">
        <f t="shared" si="29"/>
        <v>#N/A</v>
      </c>
      <c r="F81" s="150"/>
      <c r="G81" s="138" t="e">
        <f t="shared" ca="1" si="25"/>
        <v>#N/A</v>
      </c>
      <c r="H81" s="139" t="e">
        <f t="shared" ca="1" si="26"/>
        <v>#N/A</v>
      </c>
      <c r="I81" s="125" t="e">
        <f t="shared" ca="1" si="27"/>
        <v>#N/A</v>
      </c>
      <c r="J81" s="96" t="e">
        <f t="shared" ca="1" si="28"/>
        <v>#N/A</v>
      </c>
      <c r="K81" s="154"/>
      <c r="L81" s="154" t="e">
        <f t="shared" ca="1" si="15"/>
        <v>#N/A</v>
      </c>
      <c r="M81" s="156"/>
      <c r="N81" s="110" t="e">
        <f t="shared" ca="1" si="16"/>
        <v>#N/A</v>
      </c>
      <c r="O81" s="111" t="e">
        <f t="shared" ca="1" si="17"/>
        <v>#N/A</v>
      </c>
      <c r="P81" s="68"/>
      <c r="Q81" s="75"/>
      <c r="R81" s="13" t="str">
        <f t="shared" ca="1" si="18"/>
        <v/>
      </c>
      <c r="S81" s="13" t="str">
        <f t="shared" ca="1" si="19"/>
        <v/>
      </c>
      <c r="T81" s="13" t="e">
        <f ca="1">IF(AND(T80="",S81=S79),T79,IF(AND(K81="",G81&lt;&gt;"",M81=""),IF(ISNA(J81),"",IF(R81=0,IF(S81&lt;&gt;S80,INT(MAX(T$4:T80))+1,INT(MAX(T$4:T80)))+0.5,IF(S81&lt;&gt;S80,INT(MAX(T$4:T80))+1,INT(MAX(T$4:T80)))))))</f>
        <v>#N/A</v>
      </c>
      <c r="U81" s="10" t="str">
        <f t="shared" ca="1" si="20"/>
        <v/>
      </c>
      <c r="V81" s="10">
        <f t="shared" ca="1" si="21"/>
        <v>1</v>
      </c>
      <c r="W81" s="10">
        <f t="shared" ca="1" si="22"/>
        <v>1</v>
      </c>
      <c r="X81" s="10" t="str">
        <f t="shared" ca="1" si="23"/>
        <v/>
      </c>
      <c r="Y81" s="10" t="str">
        <f t="shared" ca="1" si="24"/>
        <v/>
      </c>
      <c r="Z81">
        <v>390</v>
      </c>
    </row>
    <row r="82" spans="1:26" x14ac:dyDescent="0.25">
      <c r="A82" s="205"/>
      <c r="B82" s="134">
        <v>4</v>
      </c>
      <c r="C82" s="24"/>
      <c r="D82" s="24"/>
      <c r="E82" s="89" t="e">
        <f t="shared" si="29"/>
        <v>#N/A</v>
      </c>
      <c r="F82" s="150"/>
      <c r="G82" s="138" t="e">
        <f t="shared" ca="1" si="25"/>
        <v>#N/A</v>
      </c>
      <c r="H82" s="139" t="e">
        <f t="shared" ca="1" si="26"/>
        <v>#N/A</v>
      </c>
      <c r="I82" s="125" t="e">
        <f t="shared" ca="1" si="27"/>
        <v>#N/A</v>
      </c>
      <c r="J82" s="96" t="e">
        <f t="shared" ca="1" si="28"/>
        <v>#N/A</v>
      </c>
      <c r="K82" s="154"/>
      <c r="L82" s="154" t="e">
        <f t="shared" ca="1" si="15"/>
        <v>#N/A</v>
      </c>
      <c r="M82" s="156"/>
      <c r="N82" s="110" t="e">
        <f t="shared" ca="1" si="16"/>
        <v>#N/A</v>
      </c>
      <c r="O82" s="111" t="e">
        <f t="shared" ca="1" si="17"/>
        <v>#N/A</v>
      </c>
      <c r="P82" s="68"/>
      <c r="Q82" s="75"/>
      <c r="R82" s="13" t="str">
        <f t="shared" ca="1" si="18"/>
        <v/>
      </c>
      <c r="S82" s="13" t="str">
        <f t="shared" ca="1" si="19"/>
        <v/>
      </c>
      <c r="T82" s="13" t="e">
        <f ca="1">IF(AND(T81="",S82=S80),T80,IF(AND(K82="",G82&lt;&gt;"",M82=""),IF(ISNA(J82),"",IF(R82=0,IF(S82&lt;&gt;S81,INT(MAX(T$4:T81))+1,INT(MAX(T$4:T81)))+0.5,IF(S82&lt;&gt;S81,INT(MAX(T$4:T81))+1,INT(MAX(T$4:T81)))))))</f>
        <v>#N/A</v>
      </c>
      <c r="U82" s="10" t="str">
        <f t="shared" ca="1" si="20"/>
        <v/>
      </c>
      <c r="V82" s="10">
        <f t="shared" ca="1" si="21"/>
        <v>1</v>
      </c>
      <c r="W82" s="10">
        <f t="shared" ca="1" si="22"/>
        <v>1</v>
      </c>
      <c r="X82" s="10" t="str">
        <f t="shared" ca="1" si="23"/>
        <v/>
      </c>
      <c r="Y82" s="10" t="str">
        <f t="shared" ca="1" si="24"/>
        <v/>
      </c>
      <c r="Z82">
        <v>395</v>
      </c>
    </row>
    <row r="83" spans="1:26" ht="15.75" thickBot="1" x14ac:dyDescent="0.3">
      <c r="A83" s="107"/>
      <c r="B83" s="135" t="s">
        <v>24</v>
      </c>
      <c r="C83" s="136">
        <f>SUM(C79:C82)</f>
        <v>0</v>
      </c>
      <c r="D83" s="136">
        <f>SUM(D79:D82)</f>
        <v>0</v>
      </c>
      <c r="E83" s="123" t="e">
        <f t="shared" si="29"/>
        <v>#N/A</v>
      </c>
      <c r="F83" s="150"/>
      <c r="G83" s="138" t="e">
        <f t="shared" ca="1" si="25"/>
        <v>#N/A</v>
      </c>
      <c r="H83" s="139" t="e">
        <f t="shared" ca="1" si="26"/>
        <v>#N/A</v>
      </c>
      <c r="I83" s="125" t="e">
        <f t="shared" ca="1" si="27"/>
        <v>#N/A</v>
      </c>
      <c r="J83" s="96" t="e">
        <f t="shared" ca="1" si="28"/>
        <v>#N/A</v>
      </c>
      <c r="K83" s="154"/>
      <c r="L83" s="154" t="e">
        <f t="shared" ca="1" si="15"/>
        <v>#N/A</v>
      </c>
      <c r="M83" s="156"/>
      <c r="N83" s="110" t="e">
        <f t="shared" ca="1" si="16"/>
        <v>#N/A</v>
      </c>
      <c r="O83" s="111" t="e">
        <f t="shared" ca="1" si="17"/>
        <v>#N/A</v>
      </c>
      <c r="P83" s="68"/>
      <c r="Q83" s="75"/>
      <c r="R83" s="13" t="str">
        <f t="shared" ca="1" si="18"/>
        <v/>
      </c>
      <c r="S83" s="13" t="str">
        <f t="shared" ca="1" si="19"/>
        <v/>
      </c>
      <c r="T83" s="13" t="e">
        <f ca="1">IF(AND(T82="",S83=S81),T81,IF(AND(K83="",G83&lt;&gt;"",M83=""),IF(ISNA(J83),"",IF(R83=0,IF(S83&lt;&gt;S82,INT(MAX(T$4:T82))+1,INT(MAX(T$4:T82)))+0.5,IF(S83&lt;&gt;S82,INT(MAX(T$4:T82))+1,INT(MAX(T$4:T82)))))))</f>
        <v>#N/A</v>
      </c>
      <c r="U83" s="10" t="str">
        <f t="shared" ca="1" si="20"/>
        <v/>
      </c>
      <c r="V83" s="10">
        <f t="shared" ca="1" si="21"/>
        <v>1</v>
      </c>
      <c r="W83" s="10">
        <f t="shared" ca="1" si="22"/>
        <v>1</v>
      </c>
      <c r="X83" s="10" t="str">
        <f t="shared" ca="1" si="23"/>
        <v/>
      </c>
      <c r="Y83" s="10" t="str">
        <f t="shared" ca="1" si="24"/>
        <v/>
      </c>
      <c r="Z83">
        <v>400</v>
      </c>
    </row>
    <row r="84" spans="1:26" x14ac:dyDescent="0.25">
      <c r="A84" s="204"/>
      <c r="B84" s="133">
        <v>1</v>
      </c>
      <c r="C84" s="106"/>
      <c r="D84" s="106"/>
      <c r="E84" s="88" t="e">
        <f t="shared" si="29"/>
        <v>#N/A</v>
      </c>
      <c r="F84" s="150"/>
      <c r="G84" s="138" t="e">
        <f t="shared" ca="1" si="25"/>
        <v>#N/A</v>
      </c>
      <c r="H84" s="139" t="e">
        <f t="shared" ca="1" si="26"/>
        <v>#N/A</v>
      </c>
      <c r="I84" s="125" t="e">
        <f t="shared" ca="1" si="27"/>
        <v>#N/A</v>
      </c>
      <c r="J84" s="96" t="e">
        <f t="shared" ca="1" si="28"/>
        <v>#N/A</v>
      </c>
      <c r="K84" s="154"/>
      <c r="L84" s="154" t="e">
        <f t="shared" ca="1" si="15"/>
        <v>#N/A</v>
      </c>
      <c r="M84" s="156"/>
      <c r="N84" s="110" t="e">
        <f t="shared" ca="1" si="16"/>
        <v>#N/A</v>
      </c>
      <c r="O84" s="111" t="e">
        <f t="shared" ca="1" si="17"/>
        <v>#N/A</v>
      </c>
      <c r="P84" s="68"/>
      <c r="Q84" s="75"/>
      <c r="R84" s="13" t="str">
        <f t="shared" ca="1" si="18"/>
        <v/>
      </c>
      <c r="S84" s="13" t="str">
        <f t="shared" ca="1" si="19"/>
        <v/>
      </c>
      <c r="T84" s="13" t="e">
        <f ca="1">IF(AND(T83="",S84=S82),T82,IF(AND(K84="",G84&lt;&gt;"",M84=""),IF(ISNA(J84),"",IF(R84=0,IF(S84&lt;&gt;S83,INT(MAX(T$4:T83))+1,INT(MAX(T$4:T83)))+0.5,IF(S84&lt;&gt;S83,INT(MAX(T$4:T83))+1,INT(MAX(T$4:T83)))))))</f>
        <v>#N/A</v>
      </c>
      <c r="U84" s="10" t="str">
        <f t="shared" ca="1" si="20"/>
        <v/>
      </c>
      <c r="V84" s="10">
        <f t="shared" ca="1" si="21"/>
        <v>1</v>
      </c>
      <c r="W84" s="10">
        <f t="shared" ca="1" si="22"/>
        <v>1</v>
      </c>
      <c r="X84" s="10" t="str">
        <f t="shared" ca="1" si="23"/>
        <v/>
      </c>
      <c r="Y84" s="10" t="str">
        <f t="shared" ca="1" si="24"/>
        <v/>
      </c>
      <c r="Z84">
        <v>405</v>
      </c>
    </row>
    <row r="85" spans="1:26" x14ac:dyDescent="0.25">
      <c r="A85" s="205"/>
      <c r="B85" s="134">
        <v>2</v>
      </c>
      <c r="C85" s="24"/>
      <c r="D85" s="24"/>
      <c r="E85" s="89" t="e">
        <f t="shared" si="29"/>
        <v>#N/A</v>
      </c>
      <c r="F85" s="150"/>
      <c r="G85" s="138" t="e">
        <f t="shared" ca="1" si="25"/>
        <v>#N/A</v>
      </c>
      <c r="H85" s="139" t="e">
        <f t="shared" ca="1" si="26"/>
        <v>#N/A</v>
      </c>
      <c r="I85" s="125" t="e">
        <f t="shared" ca="1" si="27"/>
        <v>#N/A</v>
      </c>
      <c r="J85" s="96" t="e">
        <f t="shared" ca="1" si="28"/>
        <v>#N/A</v>
      </c>
      <c r="K85" s="154"/>
      <c r="L85" s="154" t="e">
        <f t="shared" ref="L85:L90" ca="1" si="30">MEDIAN($J$4:$J$9)</f>
        <v>#N/A</v>
      </c>
      <c r="M85" s="156"/>
      <c r="N85" s="110" t="e">
        <f t="shared" ca="1" si="16"/>
        <v>#N/A</v>
      </c>
      <c r="O85" s="111" t="e">
        <f t="shared" ca="1" si="17"/>
        <v>#N/A</v>
      </c>
      <c r="P85" s="68"/>
      <c r="Q85" s="75"/>
      <c r="R85" s="13" t="str">
        <f t="shared" ca="1" si="18"/>
        <v/>
      </c>
      <c r="S85" s="13" t="str">
        <f t="shared" ca="1" si="19"/>
        <v/>
      </c>
      <c r="T85" s="13" t="e">
        <f ca="1">IF(AND(T84="",S85=S83),T83,IF(AND(K85="",G85&lt;&gt;"",M85=""),IF(ISNA(J85),"",IF(R85=0,IF(S85&lt;&gt;S84,INT(MAX(T$4:T84))+1,INT(MAX(T$4:T84)))+0.5,IF(S85&lt;&gt;S84,INT(MAX(T$4:T84))+1,INT(MAX(T$4:T84)))))))</f>
        <v>#N/A</v>
      </c>
      <c r="U85" s="10" t="str">
        <f t="shared" ca="1" si="20"/>
        <v/>
      </c>
      <c r="V85" s="10">
        <f t="shared" ca="1" si="21"/>
        <v>1</v>
      </c>
      <c r="W85" s="10">
        <f t="shared" ca="1" si="22"/>
        <v>1</v>
      </c>
      <c r="X85" s="10" t="str">
        <f t="shared" ca="1" si="23"/>
        <v/>
      </c>
      <c r="Y85" s="10" t="str">
        <f t="shared" ca="1" si="24"/>
        <v/>
      </c>
      <c r="Z85">
        <v>410</v>
      </c>
    </row>
    <row r="86" spans="1:26" x14ac:dyDescent="0.25">
      <c r="A86" s="205"/>
      <c r="B86" s="134">
        <v>3</v>
      </c>
      <c r="C86" s="24"/>
      <c r="D86" s="24"/>
      <c r="E86" s="89" t="e">
        <f t="shared" si="29"/>
        <v>#N/A</v>
      </c>
      <c r="F86" s="150"/>
      <c r="G86" s="138" t="e">
        <f t="shared" ca="1" si="25"/>
        <v>#N/A</v>
      </c>
      <c r="H86" s="139" t="e">
        <f t="shared" ca="1" si="26"/>
        <v>#N/A</v>
      </c>
      <c r="I86" s="125" t="e">
        <f t="shared" ca="1" si="27"/>
        <v>#N/A</v>
      </c>
      <c r="J86" s="96" t="e">
        <f t="shared" ca="1" si="28"/>
        <v>#N/A</v>
      </c>
      <c r="K86" s="154"/>
      <c r="L86" s="154" t="e">
        <f t="shared" ca="1" si="30"/>
        <v>#N/A</v>
      </c>
      <c r="M86" s="156"/>
      <c r="N86" s="110" t="e">
        <f t="shared" ca="1" si="16"/>
        <v>#N/A</v>
      </c>
      <c r="O86" s="111" t="e">
        <f t="shared" ca="1" si="17"/>
        <v>#N/A</v>
      </c>
      <c r="P86" s="68"/>
      <c r="Q86" s="75"/>
      <c r="R86" s="13" t="str">
        <f t="shared" ca="1" si="18"/>
        <v/>
      </c>
      <c r="S86" s="13" t="str">
        <f t="shared" ca="1" si="19"/>
        <v/>
      </c>
      <c r="T86" s="13" t="e">
        <f ca="1">IF(AND(T85="",S86=S84),T84,IF(AND(K86="",G86&lt;&gt;"",M86=""),IF(ISNA(J86),"",IF(R86=0,IF(S86&lt;&gt;S85,INT(MAX(T$4:T85))+1,INT(MAX(T$4:T85)))+0.5,IF(S86&lt;&gt;S85,INT(MAX(T$4:T85))+1,INT(MAX(T$4:T85)))))))</f>
        <v>#N/A</v>
      </c>
      <c r="U86" s="10" t="str">
        <f t="shared" ca="1" si="20"/>
        <v/>
      </c>
      <c r="V86" s="10">
        <f t="shared" ca="1" si="21"/>
        <v>1</v>
      </c>
      <c r="W86" s="10">
        <f t="shared" ca="1" si="22"/>
        <v>1</v>
      </c>
      <c r="X86" s="10" t="str">
        <f t="shared" ca="1" si="23"/>
        <v/>
      </c>
      <c r="Y86" s="10" t="str">
        <f t="shared" ca="1" si="24"/>
        <v/>
      </c>
      <c r="Z86">
        <v>415</v>
      </c>
    </row>
    <row r="87" spans="1:26" x14ac:dyDescent="0.25">
      <c r="A87" s="205"/>
      <c r="B87" s="134">
        <v>4</v>
      </c>
      <c r="C87" s="24"/>
      <c r="D87" s="24"/>
      <c r="E87" s="89" t="e">
        <f t="shared" si="29"/>
        <v>#N/A</v>
      </c>
      <c r="F87" s="150"/>
      <c r="G87" s="138" t="e">
        <f t="shared" ca="1" si="25"/>
        <v>#N/A</v>
      </c>
      <c r="H87" s="139" t="e">
        <f t="shared" ca="1" si="26"/>
        <v>#N/A</v>
      </c>
      <c r="I87" s="125" t="e">
        <f t="shared" ca="1" si="27"/>
        <v>#N/A</v>
      </c>
      <c r="J87" s="96" t="e">
        <f t="shared" ca="1" si="28"/>
        <v>#N/A</v>
      </c>
      <c r="K87" s="154"/>
      <c r="L87" s="154" t="e">
        <f t="shared" ca="1" si="30"/>
        <v>#N/A</v>
      </c>
      <c r="M87" s="156"/>
      <c r="N87" s="110" t="e">
        <f t="shared" ca="1" si="16"/>
        <v>#N/A</v>
      </c>
      <c r="O87" s="111" t="e">
        <f t="shared" ca="1" si="17"/>
        <v>#N/A</v>
      </c>
      <c r="P87" s="68"/>
      <c r="Q87" s="75"/>
      <c r="R87" s="13" t="str">
        <f t="shared" ca="1" si="18"/>
        <v/>
      </c>
      <c r="S87" s="13" t="str">
        <f t="shared" ca="1" si="19"/>
        <v/>
      </c>
      <c r="T87" s="13" t="e">
        <f ca="1">IF(AND(T86="",S87=S85),T85,IF(AND(K87="",G87&lt;&gt;"",M87=""),IF(ISNA(J87),"",IF(R87=0,IF(S87&lt;&gt;S86,INT(MAX(T$4:T86))+1,INT(MAX(T$4:T86)))+0.5,IF(S87&lt;&gt;S86,INT(MAX(T$4:T86))+1,INT(MAX(T$4:T86)))))))</f>
        <v>#N/A</v>
      </c>
      <c r="U87" s="10" t="str">
        <f t="shared" ca="1" si="20"/>
        <v/>
      </c>
      <c r="V87" s="10">
        <f t="shared" ca="1" si="21"/>
        <v>1</v>
      </c>
      <c r="W87" s="10">
        <f t="shared" ca="1" si="22"/>
        <v>1</v>
      </c>
      <c r="X87" s="10" t="str">
        <f t="shared" ca="1" si="23"/>
        <v/>
      </c>
      <c r="Y87" s="10" t="str">
        <f t="shared" ca="1" si="24"/>
        <v/>
      </c>
      <c r="Z87">
        <v>420</v>
      </c>
    </row>
    <row r="88" spans="1:26" ht="15.75" thickBot="1" x14ac:dyDescent="0.3">
      <c r="A88" s="107"/>
      <c r="B88" s="135" t="s">
        <v>24</v>
      </c>
      <c r="C88" s="136">
        <f>SUM(C84:C87)</f>
        <v>0</v>
      </c>
      <c r="D88" s="136">
        <f>SUM(D84:D87)</f>
        <v>0</v>
      </c>
      <c r="E88" s="123" t="e">
        <f t="shared" si="29"/>
        <v>#N/A</v>
      </c>
      <c r="F88" s="150"/>
      <c r="G88" s="138" t="e">
        <f t="shared" ca="1" si="25"/>
        <v>#N/A</v>
      </c>
      <c r="H88" s="139" t="e">
        <f t="shared" ca="1" si="26"/>
        <v>#N/A</v>
      </c>
      <c r="I88" s="125" t="e">
        <f t="shared" ca="1" si="27"/>
        <v>#N/A</v>
      </c>
      <c r="J88" s="96" t="e">
        <f t="shared" ca="1" si="28"/>
        <v>#N/A</v>
      </c>
      <c r="K88" s="154"/>
      <c r="L88" s="154" t="e">
        <f t="shared" ca="1" si="30"/>
        <v>#N/A</v>
      </c>
      <c r="M88" s="156"/>
      <c r="N88" s="110" t="e">
        <f t="shared" ca="1" si="16"/>
        <v>#N/A</v>
      </c>
      <c r="O88" s="111" t="e">
        <f t="shared" ca="1" si="17"/>
        <v>#N/A</v>
      </c>
      <c r="P88" s="68"/>
      <c r="Q88" s="75"/>
      <c r="R88" s="13" t="str">
        <f t="shared" ca="1" si="18"/>
        <v/>
      </c>
      <c r="S88" s="13" t="str">
        <f t="shared" ca="1" si="19"/>
        <v/>
      </c>
      <c r="T88" s="13" t="e">
        <f ca="1">IF(AND(T87="",S88=S86),T86,IF(AND(K88="",G88&lt;&gt;"",M88=""),IF(ISNA(J88),"",IF(R88=0,IF(S88&lt;&gt;S87,INT(MAX(T$4:T87))+1,INT(MAX(T$4:T87)))+0.5,IF(S88&lt;&gt;S87,INT(MAX(T$4:T87))+1,INT(MAX(T$4:T87)))))))</f>
        <v>#N/A</v>
      </c>
      <c r="U88" s="10" t="str">
        <f t="shared" ca="1" si="20"/>
        <v/>
      </c>
      <c r="V88" s="10">
        <f t="shared" ca="1" si="21"/>
        <v>1</v>
      </c>
      <c r="W88" s="10">
        <f t="shared" ca="1" si="22"/>
        <v>1</v>
      </c>
      <c r="X88" s="10" t="str">
        <f t="shared" ca="1" si="23"/>
        <v/>
      </c>
      <c r="Y88" s="10" t="str">
        <f t="shared" ca="1" si="24"/>
        <v/>
      </c>
      <c r="Z88">
        <v>425</v>
      </c>
    </row>
    <row r="89" spans="1:26" x14ac:dyDescent="0.25">
      <c r="A89" s="204"/>
      <c r="B89" s="133">
        <v>1</v>
      </c>
      <c r="C89" s="106"/>
      <c r="D89" s="106"/>
      <c r="E89" s="88" t="e">
        <f t="shared" ref="E89:E98" si="31">IF(COUNTA(B89:D89)&lt;3,NA(),IF(D89=0,#N/A,C89/D89%))</f>
        <v>#N/A</v>
      </c>
      <c r="F89" s="150"/>
      <c r="G89" s="138" t="e">
        <f t="shared" ca="1" si="25"/>
        <v>#N/A</v>
      </c>
      <c r="H89" s="139" t="e">
        <f t="shared" ca="1" si="26"/>
        <v>#N/A</v>
      </c>
      <c r="I89" s="125" t="e">
        <f t="shared" ca="1" si="27"/>
        <v>#N/A</v>
      </c>
      <c r="J89" s="96" t="e">
        <f t="shared" ca="1" si="28"/>
        <v>#N/A</v>
      </c>
      <c r="K89" s="154"/>
      <c r="L89" s="154" t="e">
        <f t="shared" ca="1" si="30"/>
        <v>#N/A</v>
      </c>
      <c r="M89" s="156"/>
      <c r="N89" s="110" t="e">
        <f t="shared" ca="1" si="16"/>
        <v>#N/A</v>
      </c>
      <c r="O89" s="111" t="e">
        <f t="shared" ca="1" si="17"/>
        <v>#N/A</v>
      </c>
      <c r="P89" s="68"/>
      <c r="Q89" s="75"/>
      <c r="R89" s="13" t="str">
        <f t="shared" ca="1" si="18"/>
        <v/>
      </c>
      <c r="S89" s="13" t="str">
        <f t="shared" ca="1" si="19"/>
        <v/>
      </c>
      <c r="T89" s="13" t="e">
        <f ca="1">IF(AND(T88="",S89=S87),T87,IF(AND(K89="",G89&lt;&gt;"",M89=""),IF(ISNA(J89),"",IF(R89=0,IF(S89&lt;&gt;S88,INT(MAX(T$4:T88))+1,INT(MAX(T$4:T88)))+0.5,IF(S89&lt;&gt;S88,INT(MAX(T$4:T88))+1,INT(MAX(T$4:T88)))))))</f>
        <v>#N/A</v>
      </c>
      <c r="U89" s="10" t="str">
        <f t="shared" ca="1" si="20"/>
        <v/>
      </c>
      <c r="V89" s="10">
        <f t="shared" ca="1" si="21"/>
        <v>1</v>
      </c>
      <c r="W89" s="10">
        <f t="shared" ca="1" si="22"/>
        <v>1</v>
      </c>
      <c r="X89" s="10" t="str">
        <f t="shared" ca="1" si="23"/>
        <v/>
      </c>
      <c r="Y89" s="10" t="str">
        <f t="shared" ca="1" si="24"/>
        <v/>
      </c>
      <c r="Z89">
        <v>430</v>
      </c>
    </row>
    <row r="90" spans="1:26" ht="15.75" thickBot="1" x14ac:dyDescent="0.3">
      <c r="A90" s="205"/>
      <c r="B90" s="134">
        <v>2</v>
      </c>
      <c r="C90" s="24"/>
      <c r="D90" s="24"/>
      <c r="E90" s="89" t="e">
        <f t="shared" si="31"/>
        <v>#N/A</v>
      </c>
      <c r="F90" s="150"/>
      <c r="G90" s="140" t="e">
        <f t="shared" ca="1" si="25"/>
        <v>#N/A</v>
      </c>
      <c r="H90" s="141" t="e">
        <f t="shared" ca="1" si="26"/>
        <v>#N/A</v>
      </c>
      <c r="I90" s="126" t="e">
        <f t="shared" ca="1" si="27"/>
        <v>#N/A</v>
      </c>
      <c r="J90" s="97" t="e">
        <f t="shared" ca="1" si="28"/>
        <v>#N/A</v>
      </c>
      <c r="K90" s="157"/>
      <c r="L90" s="154" t="e">
        <f t="shared" ca="1" si="30"/>
        <v>#N/A</v>
      </c>
      <c r="M90" s="159"/>
      <c r="N90" s="112" t="e">
        <f t="shared" ca="1" si="16"/>
        <v>#N/A</v>
      </c>
      <c r="O90" s="113" t="e">
        <f t="shared" ca="1" si="17"/>
        <v>#N/A</v>
      </c>
      <c r="P90" s="166"/>
      <c r="Q90" s="85"/>
      <c r="R90" s="13" t="str">
        <f t="shared" ca="1" si="18"/>
        <v/>
      </c>
      <c r="S90" s="13" t="str">
        <f t="shared" ca="1" si="19"/>
        <v/>
      </c>
      <c r="T90" s="13" t="e">
        <f ca="1">IF(AND(T89="",S90=S88),T88,IF(AND(K90="",G90&lt;&gt;"",M90=""),IF(ISNA(J90),"",IF(R90=0,IF(S90&lt;&gt;S89,INT(MAX(T$4:T89))+1,INT(MAX(T$4:T89)))+0.5,IF(S90&lt;&gt;S89,INT(MAX(T$4:T89))+1,INT(MAX(T$4:T89)))))))</f>
        <v>#N/A</v>
      </c>
      <c r="U90" s="10" t="str">
        <f t="shared" ca="1" si="20"/>
        <v/>
      </c>
      <c r="V90" s="10">
        <f t="shared" ca="1" si="21"/>
        <v>1</v>
      </c>
      <c r="W90" s="10">
        <f t="shared" ca="1" si="22"/>
        <v>1</v>
      </c>
      <c r="X90" s="10" t="str">
        <f t="shared" ca="1" si="23"/>
        <v/>
      </c>
      <c r="Y90" s="10" t="str">
        <f t="shared" ca="1" si="24"/>
        <v/>
      </c>
      <c r="Z90">
        <v>435</v>
      </c>
    </row>
    <row r="91" spans="1:26" x14ac:dyDescent="0.25">
      <c r="A91" s="205"/>
      <c r="B91" s="134">
        <v>3</v>
      </c>
      <c r="C91" s="24"/>
      <c r="D91" s="24"/>
      <c r="E91" s="89" t="e">
        <f t="shared" si="31"/>
        <v>#N/A</v>
      </c>
      <c r="F91" s="151"/>
    </row>
    <row r="92" spans="1:26" x14ac:dyDescent="0.25">
      <c r="A92" s="205"/>
      <c r="B92" s="134">
        <v>4</v>
      </c>
      <c r="C92" s="24"/>
      <c r="D92" s="24"/>
      <c r="E92" s="89" t="e">
        <f t="shared" si="31"/>
        <v>#N/A</v>
      </c>
      <c r="F92" s="151"/>
    </row>
    <row r="93" spans="1:26" ht="15.75" thickBot="1" x14ac:dyDescent="0.3">
      <c r="A93" s="107"/>
      <c r="B93" s="135" t="s">
        <v>24</v>
      </c>
      <c r="C93" s="136">
        <f>SUM(C89:C92)</f>
        <v>0</v>
      </c>
      <c r="D93" s="136">
        <f>SUM(D89:D92)</f>
        <v>0</v>
      </c>
      <c r="E93" s="123" t="e">
        <f t="shared" si="31"/>
        <v>#N/A</v>
      </c>
      <c r="F93" s="151"/>
    </row>
    <row r="94" spans="1:26" x14ac:dyDescent="0.25">
      <c r="A94" s="204"/>
      <c r="B94" s="133">
        <v>1</v>
      </c>
      <c r="C94" s="106"/>
      <c r="D94" s="106"/>
      <c r="E94" s="88" t="e">
        <f t="shared" si="31"/>
        <v>#N/A</v>
      </c>
      <c r="F94" s="151"/>
    </row>
    <row r="95" spans="1:26" x14ac:dyDescent="0.25">
      <c r="A95" s="205"/>
      <c r="B95" s="134">
        <v>2</v>
      </c>
      <c r="C95" s="24"/>
      <c r="D95" s="24"/>
      <c r="E95" s="89" t="e">
        <f t="shared" si="31"/>
        <v>#N/A</v>
      </c>
      <c r="F95" s="151"/>
    </row>
    <row r="96" spans="1:26" x14ac:dyDescent="0.25">
      <c r="A96" s="205"/>
      <c r="B96" s="134">
        <v>3</v>
      </c>
      <c r="C96" s="24"/>
      <c r="D96" s="24"/>
      <c r="E96" s="89" t="e">
        <f t="shared" si="31"/>
        <v>#N/A</v>
      </c>
      <c r="F96" s="151"/>
    </row>
    <row r="97" spans="1:6" x14ac:dyDescent="0.25">
      <c r="A97" s="205"/>
      <c r="B97" s="134">
        <v>4</v>
      </c>
      <c r="C97" s="24"/>
      <c r="D97" s="24"/>
      <c r="E97" s="89" t="e">
        <f t="shared" si="31"/>
        <v>#N/A</v>
      </c>
      <c r="F97" s="151"/>
    </row>
    <row r="98" spans="1:6" ht="15.75" thickBot="1" x14ac:dyDescent="0.3">
      <c r="A98" s="107"/>
      <c r="B98" s="135" t="s">
        <v>24</v>
      </c>
      <c r="C98" s="136">
        <f>SUM(C94:C97)</f>
        <v>0</v>
      </c>
      <c r="D98" s="136">
        <f>SUM(D94:D97)</f>
        <v>0</v>
      </c>
      <c r="E98" s="123" t="e">
        <f t="shared" si="31"/>
        <v>#N/A</v>
      </c>
      <c r="F98" s="151"/>
    </row>
    <row r="99" spans="1:6" x14ac:dyDescent="0.25">
      <c r="A99" s="204"/>
      <c r="B99" s="133">
        <v>1</v>
      </c>
      <c r="C99" s="106"/>
      <c r="D99" s="106"/>
      <c r="E99" s="88" t="e">
        <f t="shared" ref="E99:E123" si="32">IF(COUNTA(B99:D99)&lt;3,NA(),IF(D99=0,#N/A,C99/D99%))</f>
        <v>#N/A</v>
      </c>
      <c r="F99" s="151"/>
    </row>
    <row r="100" spans="1:6" x14ac:dyDescent="0.25">
      <c r="A100" s="205"/>
      <c r="B100" s="134">
        <v>2</v>
      </c>
      <c r="C100" s="24"/>
      <c r="D100" s="24"/>
      <c r="E100" s="89" t="e">
        <f t="shared" si="32"/>
        <v>#N/A</v>
      </c>
      <c r="F100" s="151"/>
    </row>
    <row r="101" spans="1:6" x14ac:dyDescent="0.25">
      <c r="A101" s="205"/>
      <c r="B101" s="134">
        <v>3</v>
      </c>
      <c r="C101" s="24"/>
      <c r="D101" s="24"/>
      <c r="E101" s="89" t="e">
        <f t="shared" si="32"/>
        <v>#N/A</v>
      </c>
      <c r="F101" s="151"/>
    </row>
    <row r="102" spans="1:6" x14ac:dyDescent="0.25">
      <c r="A102" s="205"/>
      <c r="B102" s="134">
        <v>4</v>
      </c>
      <c r="C102" s="24"/>
      <c r="D102" s="24"/>
      <c r="E102" s="89" t="e">
        <f t="shared" si="32"/>
        <v>#N/A</v>
      </c>
      <c r="F102" s="151"/>
    </row>
    <row r="103" spans="1:6" ht="15.75" thickBot="1" x14ac:dyDescent="0.3">
      <c r="A103" s="107"/>
      <c r="B103" s="135" t="s">
        <v>24</v>
      </c>
      <c r="C103" s="136">
        <f>SUM(C99:C102)</f>
        <v>0</v>
      </c>
      <c r="D103" s="136">
        <f>SUM(D99:D102)</f>
        <v>0</v>
      </c>
      <c r="E103" s="123" t="e">
        <f t="shared" si="32"/>
        <v>#N/A</v>
      </c>
      <c r="F103" s="151"/>
    </row>
    <row r="104" spans="1:6" x14ac:dyDescent="0.25">
      <c r="A104" s="204"/>
      <c r="B104" s="133">
        <v>1</v>
      </c>
      <c r="C104" s="106"/>
      <c r="D104" s="106"/>
      <c r="E104" s="88" t="e">
        <f t="shared" si="32"/>
        <v>#N/A</v>
      </c>
      <c r="F104" s="151"/>
    </row>
    <row r="105" spans="1:6" x14ac:dyDescent="0.25">
      <c r="A105" s="205"/>
      <c r="B105" s="134">
        <v>2</v>
      </c>
      <c r="C105" s="24"/>
      <c r="D105" s="24"/>
      <c r="E105" s="89" t="e">
        <f t="shared" si="32"/>
        <v>#N/A</v>
      </c>
      <c r="F105" s="151"/>
    </row>
    <row r="106" spans="1:6" x14ac:dyDescent="0.25">
      <c r="A106" s="205"/>
      <c r="B106" s="134">
        <v>3</v>
      </c>
      <c r="C106" s="24"/>
      <c r="D106" s="24"/>
      <c r="E106" s="89" t="e">
        <f t="shared" si="32"/>
        <v>#N/A</v>
      </c>
      <c r="F106" s="151"/>
    </row>
    <row r="107" spans="1:6" x14ac:dyDescent="0.25">
      <c r="A107" s="205"/>
      <c r="B107" s="134">
        <v>4</v>
      </c>
      <c r="C107" s="24"/>
      <c r="D107" s="24"/>
      <c r="E107" s="89" t="e">
        <f t="shared" si="32"/>
        <v>#N/A</v>
      </c>
      <c r="F107" s="151"/>
    </row>
    <row r="108" spans="1:6" ht="15.75" thickBot="1" x14ac:dyDescent="0.3">
      <c r="A108" s="107"/>
      <c r="B108" s="135" t="s">
        <v>24</v>
      </c>
      <c r="C108" s="136">
        <f>SUM(C104:C107)</f>
        <v>0</v>
      </c>
      <c r="D108" s="136">
        <f>SUM(D104:D107)</f>
        <v>0</v>
      </c>
      <c r="E108" s="123" t="e">
        <f t="shared" si="32"/>
        <v>#N/A</v>
      </c>
      <c r="F108" s="151"/>
    </row>
    <row r="109" spans="1:6" x14ac:dyDescent="0.25">
      <c r="A109" s="204"/>
      <c r="B109" s="133">
        <v>1</v>
      </c>
      <c r="C109" s="106"/>
      <c r="D109" s="106"/>
      <c r="E109" s="88" t="e">
        <f t="shared" si="32"/>
        <v>#N/A</v>
      </c>
      <c r="F109" s="151"/>
    </row>
    <row r="110" spans="1:6" x14ac:dyDescent="0.25">
      <c r="A110" s="205"/>
      <c r="B110" s="134">
        <v>2</v>
      </c>
      <c r="C110" s="24"/>
      <c r="D110" s="24"/>
      <c r="E110" s="89" t="e">
        <f t="shared" si="32"/>
        <v>#N/A</v>
      </c>
      <c r="F110" s="151"/>
    </row>
    <row r="111" spans="1:6" x14ac:dyDescent="0.25">
      <c r="A111" s="205"/>
      <c r="B111" s="134">
        <v>3</v>
      </c>
      <c r="C111" s="24"/>
      <c r="D111" s="24"/>
      <c r="E111" s="89" t="e">
        <f t="shared" si="32"/>
        <v>#N/A</v>
      </c>
      <c r="F111" s="151"/>
    </row>
    <row r="112" spans="1:6" x14ac:dyDescent="0.25">
      <c r="A112" s="205"/>
      <c r="B112" s="134">
        <v>4</v>
      </c>
      <c r="C112" s="24"/>
      <c r="D112" s="24"/>
      <c r="E112" s="89" t="e">
        <f t="shared" si="32"/>
        <v>#N/A</v>
      </c>
      <c r="F112" s="151"/>
    </row>
    <row r="113" spans="1:6" ht="15.75" thickBot="1" x14ac:dyDescent="0.3">
      <c r="A113" s="107"/>
      <c r="B113" s="135" t="s">
        <v>24</v>
      </c>
      <c r="C113" s="136">
        <f>SUM(C109:C112)</f>
        <v>0</v>
      </c>
      <c r="D113" s="136">
        <f>SUM(D109:D112)</f>
        <v>0</v>
      </c>
      <c r="E113" s="123" t="e">
        <f t="shared" si="32"/>
        <v>#N/A</v>
      </c>
      <c r="F113" s="151"/>
    </row>
    <row r="114" spans="1:6" x14ac:dyDescent="0.25">
      <c r="A114" s="204"/>
      <c r="B114" s="133">
        <v>1</v>
      </c>
      <c r="C114" s="106"/>
      <c r="D114" s="106"/>
      <c r="E114" s="88" t="e">
        <f t="shared" si="32"/>
        <v>#N/A</v>
      </c>
      <c r="F114" s="151"/>
    </row>
    <row r="115" spans="1:6" x14ac:dyDescent="0.25">
      <c r="A115" s="205"/>
      <c r="B115" s="134">
        <v>2</v>
      </c>
      <c r="C115" s="24"/>
      <c r="D115" s="24"/>
      <c r="E115" s="89" t="e">
        <f t="shared" si="32"/>
        <v>#N/A</v>
      </c>
      <c r="F115" s="151"/>
    </row>
    <row r="116" spans="1:6" x14ac:dyDescent="0.25">
      <c r="A116" s="205"/>
      <c r="B116" s="134">
        <v>3</v>
      </c>
      <c r="C116" s="24"/>
      <c r="D116" s="24"/>
      <c r="E116" s="89" t="e">
        <f t="shared" si="32"/>
        <v>#N/A</v>
      </c>
      <c r="F116" s="151"/>
    </row>
    <row r="117" spans="1:6" x14ac:dyDescent="0.25">
      <c r="A117" s="205"/>
      <c r="B117" s="134">
        <v>4</v>
      </c>
      <c r="C117" s="24"/>
      <c r="D117" s="24"/>
      <c r="E117" s="89" t="e">
        <f t="shared" si="32"/>
        <v>#N/A</v>
      </c>
      <c r="F117" s="151"/>
    </row>
    <row r="118" spans="1:6" ht="15.75" thickBot="1" x14ac:dyDescent="0.3">
      <c r="A118" s="107"/>
      <c r="B118" s="135" t="s">
        <v>24</v>
      </c>
      <c r="C118" s="136">
        <f>SUM(C114:C117)</f>
        <v>0</v>
      </c>
      <c r="D118" s="136">
        <f>SUM(D114:D117)</f>
        <v>0</v>
      </c>
      <c r="E118" s="123" t="e">
        <f t="shared" si="32"/>
        <v>#N/A</v>
      </c>
      <c r="F118" s="151"/>
    </row>
    <row r="119" spans="1:6" x14ac:dyDescent="0.25">
      <c r="A119" s="204"/>
      <c r="B119" s="133">
        <v>1</v>
      </c>
      <c r="C119" s="106"/>
      <c r="D119" s="106"/>
      <c r="E119" s="88" t="e">
        <f t="shared" si="32"/>
        <v>#N/A</v>
      </c>
      <c r="F119" s="151"/>
    </row>
    <row r="120" spans="1:6" x14ac:dyDescent="0.25">
      <c r="A120" s="205"/>
      <c r="B120" s="134">
        <v>2</v>
      </c>
      <c r="C120" s="24"/>
      <c r="D120" s="24"/>
      <c r="E120" s="89" t="e">
        <f t="shared" si="32"/>
        <v>#N/A</v>
      </c>
      <c r="F120" s="151"/>
    </row>
    <row r="121" spans="1:6" x14ac:dyDescent="0.25">
      <c r="A121" s="205"/>
      <c r="B121" s="134">
        <v>3</v>
      </c>
      <c r="C121" s="24"/>
      <c r="D121" s="24"/>
      <c r="E121" s="89" t="e">
        <f t="shared" si="32"/>
        <v>#N/A</v>
      </c>
      <c r="F121" s="151"/>
    </row>
    <row r="122" spans="1:6" x14ac:dyDescent="0.25">
      <c r="A122" s="205"/>
      <c r="B122" s="134">
        <v>4</v>
      </c>
      <c r="C122" s="24"/>
      <c r="D122" s="24"/>
      <c r="E122" s="89" t="e">
        <f t="shared" si="32"/>
        <v>#N/A</v>
      </c>
      <c r="F122" s="151"/>
    </row>
    <row r="123" spans="1:6" x14ac:dyDescent="0.25">
      <c r="A123" s="107"/>
      <c r="B123" s="135" t="s">
        <v>24</v>
      </c>
      <c r="C123" s="136">
        <f>SUM(C119:C122)</f>
        <v>0</v>
      </c>
      <c r="D123" s="136">
        <f>SUM(D119:D122)</f>
        <v>0</v>
      </c>
      <c r="E123" s="123" t="e">
        <f t="shared" si="32"/>
        <v>#N/A</v>
      </c>
      <c r="F123" s="151"/>
    </row>
    <row r="124" spans="1:6" x14ac:dyDescent="0.25"/>
    <row r="125" spans="1:6" hidden="1" x14ac:dyDescent="0.25"/>
    <row r="126" spans="1:6" hidden="1" x14ac:dyDescent="0.25"/>
    <row r="127" spans="1:6" hidden="1" x14ac:dyDescent="0.25"/>
    <row r="128" spans="1:6"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sheetData>
  <mergeCells count="1">
    <mergeCell ref="B2:Q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03"/>
  <sheetViews>
    <sheetView workbookViewId="0">
      <selection activeCell="S2" sqref="S2"/>
    </sheetView>
  </sheetViews>
  <sheetFormatPr defaultColWidth="0" defaultRowHeight="15" zeroHeight="1" x14ac:dyDescent="0.25"/>
  <cols>
    <col min="1" max="1" width="12.5703125" customWidth="1"/>
    <col min="2" max="3" width="9.140625" customWidth="1"/>
    <col min="4" max="6" width="9.140625" style="82" customWidth="1"/>
    <col min="7" max="8" width="9.140625" hidden="1" customWidth="1"/>
    <col min="9" max="10" width="15.5703125" customWidth="1"/>
    <col min="11" max="18" width="9.140625" hidden="1" customWidth="1"/>
    <col min="19" max="30" width="9.140625" customWidth="1"/>
    <col min="31" max="16384" width="9.140625" hidden="1"/>
  </cols>
  <sheetData>
    <row r="1" spans="1:19" ht="15.75" thickBot="1" x14ac:dyDescent="0.3"/>
    <row r="2" spans="1:19" ht="15.75" thickBot="1" x14ac:dyDescent="0.3">
      <c r="A2" s="119" t="s">
        <v>0</v>
      </c>
      <c r="B2" s="216" t="s">
        <v>69</v>
      </c>
      <c r="C2" s="217"/>
      <c r="D2" s="217"/>
      <c r="E2" s="217"/>
      <c r="F2" s="217"/>
      <c r="G2" s="217"/>
      <c r="H2" s="217"/>
      <c r="I2" s="217"/>
      <c r="J2" s="217"/>
      <c r="K2" s="63"/>
      <c r="L2" s="63"/>
      <c r="M2" s="63"/>
      <c r="N2" s="63"/>
      <c r="O2" s="63"/>
      <c r="P2" s="63"/>
      <c r="Q2" s="63"/>
      <c r="R2" s="63"/>
      <c r="S2" s="63"/>
    </row>
    <row r="3" spans="1:19" ht="45.75" thickBot="1" x14ac:dyDescent="0.3">
      <c r="A3" s="3" t="s">
        <v>43</v>
      </c>
      <c r="B3" s="147" t="s">
        <v>50</v>
      </c>
      <c r="C3" s="148" t="s">
        <v>16</v>
      </c>
      <c r="D3" s="164" t="s">
        <v>2</v>
      </c>
      <c r="E3" s="164" t="s">
        <v>3</v>
      </c>
      <c r="F3" s="164" t="s">
        <v>4</v>
      </c>
      <c r="G3" s="114" t="s">
        <v>5</v>
      </c>
      <c r="H3" s="114" t="s">
        <v>6</v>
      </c>
      <c r="I3" s="165" t="s">
        <v>22</v>
      </c>
      <c r="J3" s="165" t="s">
        <v>7</v>
      </c>
      <c r="K3" s="4" t="s">
        <v>8</v>
      </c>
      <c r="L3" s="4" t="s">
        <v>9</v>
      </c>
      <c r="M3" s="4" t="s">
        <v>10</v>
      </c>
      <c r="N3" s="4" t="s">
        <v>11</v>
      </c>
      <c r="O3" s="4" t="s">
        <v>12</v>
      </c>
      <c r="P3" s="4" t="s">
        <v>13</v>
      </c>
      <c r="Q3" s="4" t="s">
        <v>14</v>
      </c>
      <c r="R3" s="4" t="s">
        <v>15</v>
      </c>
      <c r="S3" s="5"/>
    </row>
    <row r="4" spans="1:19" x14ac:dyDescent="0.25">
      <c r="A4" s="101"/>
      <c r="B4" s="66"/>
      <c r="C4" s="142" t="e">
        <f>IF(OR($A4="",$B4=""),NA(),$B4)</f>
        <v>#N/A</v>
      </c>
      <c r="D4" s="167" t="e">
        <f t="shared" ref="D4:E20" si="0">MEDIAN($C$4:$C$15)</f>
        <v>#N/A</v>
      </c>
      <c r="E4" s="168"/>
      <c r="F4" s="169"/>
      <c r="G4" s="115" t="e">
        <f>IF(OR(E4=0,K4=0),#N/A,IF(C4&lt;&gt;E4,IF(N4=C4,N4,#N/A),#N/A))</f>
        <v>#N/A</v>
      </c>
      <c r="H4" s="95" t="e">
        <f>IF(Q4=C4,Q4,IF(R4=C4,R4,#N/A))</f>
        <v>#N/A</v>
      </c>
      <c r="I4" s="66"/>
      <c r="J4" s="74"/>
      <c r="K4" s="8"/>
      <c r="L4" s="8"/>
      <c r="M4" s="8"/>
      <c r="N4" s="8"/>
      <c r="O4" s="9">
        <v>1</v>
      </c>
      <c r="P4" s="9">
        <v>1</v>
      </c>
      <c r="Q4" s="10" t="str">
        <f>IFERROR(IF(AND(O5=1,O4=O3),"",IF(AND(O4=O3,OR(O4=O5,O5=""),Q5=""),"",IF(O4="","",IF(O4&gt;=5,C4,IF(AND(Q5=C5,O5&gt;1),C4,""))))),"")</f>
        <v/>
      </c>
      <c r="R4" s="10" t="str">
        <f>IFERROR(IF(AND(P5=1,P4=P3),"",IF(AND(P4=P3,OR(P4=P5,P5=""),R5=""),"",IF(P4="","",IF(P4&gt;=5,C4,IF(AND(R5=C5,P5&gt;1),C4,""))))),"")</f>
        <v/>
      </c>
    </row>
    <row r="5" spans="1:19" x14ac:dyDescent="0.25">
      <c r="A5" s="102"/>
      <c r="B5" s="71"/>
      <c r="C5" s="143" t="e">
        <f t="shared" ref="C5:C68" si="1">IF(OR($A5="",$B5=""),NA(),$B5)</f>
        <v>#N/A</v>
      </c>
      <c r="D5" s="155" t="e">
        <f t="shared" si="0"/>
        <v>#N/A</v>
      </c>
      <c r="E5" s="1"/>
      <c r="F5" s="170"/>
      <c r="G5" s="116" t="e">
        <f>IF(OR(E5=0,K5=0),#N/A,IF(C5&lt;&gt;E5,IF(N5=C5,N5,#N/A),#N/A))</f>
        <v>#N/A</v>
      </c>
      <c r="H5" s="96" t="e">
        <f t="shared" ref="H5:H52" si="2">IF(Q5=C5,Q5,IF(R5=C5,R5,#N/A))</f>
        <v>#N/A</v>
      </c>
      <c r="I5" s="71"/>
      <c r="J5" s="75"/>
      <c r="K5" s="13" t="str">
        <f>IF(ISNA(C5),"",IF(AND(D5="",F5=""),IF(C5&lt;(E5-(E5/99)),-1,IF(C5&gt;(E5+(E5/99)),1,0))))</f>
        <v/>
      </c>
      <c r="L5" s="13" t="str">
        <f>IF(K5&lt;&gt;0,K5, L4)</f>
        <v/>
      </c>
      <c r="M5" s="13" t="e">
        <f>IF(AND(M4="",L5=L3),M3,IF(AND(A5&lt;&gt;"",D5="",F5=""),IF(ISNA(C5),"",IF(K5=0,IF(L5&lt;&gt;L4,INT(MAX(M$4:M4))+1,INT(MAX(M$4:M4)))+0.5,IF(L5&lt;&gt;L4,INT(MAX(M$4:M4))+1,INT(MAX(M$4:M4)))))))</f>
        <v>#N/A</v>
      </c>
      <c r="N5" s="10" t="str">
        <f>IF(ISNA(M5),"",IF(AND(D5="",F5=""),IFERROR(IF(COUNTIF($M$4:$M$91,INT(M5))&gt;=6,C5,NA()),""),""))</f>
        <v/>
      </c>
      <c r="O5" s="10">
        <f>IFERROR(IF(C5="","",IF(C5&gt;C4,O4+1,IF(C5=C4,O4,IF(C5&lt;C4,1,"")))),1)</f>
        <v>1</v>
      </c>
      <c r="P5" s="10">
        <f>IFERROR(IF(C5="","",IF(C5&lt;C4,P4+1,IF(C5=C4,P4,IF(C5&gt;C4,1,"")))),1)</f>
        <v>1</v>
      </c>
      <c r="Q5" s="10" t="str">
        <f t="shared" ref="Q5:Q51" si="3">IFERROR(IF(AND(O6=1,O5=O4),"",IF(AND(O5=O4,OR(O5=O6,O6=""),Q6=""),"",IF(O5="","",IF(O5&gt;=5,C5,IF(AND(Q6=C6,O6&gt;1),C5,""))))),"")</f>
        <v/>
      </c>
      <c r="R5" s="10" t="str">
        <f t="shared" ref="R5:R68" si="4">IFERROR(IF(AND(P6=1,P5=P4),"",IF(AND(P5=P4,OR(P5=P6,P6=""),R6=""),"",IF(P5="","",IF(P5&gt;=5,C5,IF(AND(R6=C6,P6&gt;1),C5,""))))),"")</f>
        <v/>
      </c>
    </row>
    <row r="6" spans="1:19" x14ac:dyDescent="0.25">
      <c r="A6" s="102"/>
      <c r="B6" s="71"/>
      <c r="C6" s="143" t="e">
        <f t="shared" si="1"/>
        <v>#N/A</v>
      </c>
      <c r="D6" s="155" t="e">
        <f t="shared" si="0"/>
        <v>#N/A</v>
      </c>
      <c r="E6" s="1"/>
      <c r="F6" s="170"/>
      <c r="G6" s="116" t="e">
        <f t="shared" ref="G6:G52" si="5">IF(OR(E6=0,K6=0),#N/A,IF(C6&lt;&gt;E6,IF(N6=C6,N6,#N/A),#N/A))</f>
        <v>#N/A</v>
      </c>
      <c r="H6" s="96" t="e">
        <f t="shared" si="2"/>
        <v>#N/A</v>
      </c>
      <c r="I6" s="71"/>
      <c r="J6" s="75"/>
      <c r="K6" s="13" t="str">
        <f t="shared" ref="K6:K52" si="6">IF(ISNA(C6),"",IF(AND(D6="",F6=""),IF(C6&lt;(E6-(E6/99)),-1,IF(C6&gt;(E6+(E6/99)),1,0))))</f>
        <v/>
      </c>
      <c r="L6" s="13" t="str">
        <f t="shared" ref="L6:L52" si="7">IF(K6&lt;&gt;0,K6, L5)</f>
        <v/>
      </c>
      <c r="M6" s="13" t="e">
        <f>IF(AND(M5="",L6=L4),M4,IF(AND(A6&lt;&gt;"",D6="",F6=""),IF(ISNA(C6),"",IF(K6=0,IF(L6&lt;&gt;L5,INT(MAX(M$4:M5))+1,INT(MAX(M$4:M5)))+0.5,IF(L6&lt;&gt;L5,INT(MAX(M$4:M5))+1,INT(MAX(M$4:M5)))))))</f>
        <v>#N/A</v>
      </c>
      <c r="N6" s="10" t="str">
        <f t="shared" ref="N6:N69" si="8">IF(ISNA(M6),"",IF(AND(D6="",F6=""),IFERROR(IF(COUNTIF($M$4:$M$91,INT(M6))&gt;=6,C6,NA()),""),""))</f>
        <v/>
      </c>
      <c r="O6" s="10">
        <f t="shared" ref="O6:O52" si="9">IFERROR(IF(C6="","",IF(C6&gt;C5,O5+1,IF(C6=C5,O5,IF(C6&lt;C5,1,"")))),1)</f>
        <v>1</v>
      </c>
      <c r="P6" s="10">
        <f t="shared" ref="P6:P52" si="10">IFERROR(IF(C6="","",IF(C6&lt;C5,P5+1,IF(C6=C5,P5,IF(C6&gt;C5,1,"")))),1)</f>
        <v>1</v>
      </c>
      <c r="Q6" s="10" t="str">
        <f t="shared" si="3"/>
        <v/>
      </c>
      <c r="R6" s="10" t="str">
        <f t="shared" si="4"/>
        <v/>
      </c>
    </row>
    <row r="7" spans="1:19" x14ac:dyDescent="0.25">
      <c r="A7" s="102"/>
      <c r="B7" s="71"/>
      <c r="C7" s="143" t="e">
        <f t="shared" si="1"/>
        <v>#N/A</v>
      </c>
      <c r="D7" s="155" t="e">
        <f t="shared" si="0"/>
        <v>#N/A</v>
      </c>
      <c r="E7" s="1"/>
      <c r="F7" s="170"/>
      <c r="G7" s="116" t="e">
        <f t="shared" si="5"/>
        <v>#N/A</v>
      </c>
      <c r="H7" s="96" t="e">
        <f t="shared" si="2"/>
        <v>#N/A</v>
      </c>
      <c r="I7" s="71"/>
      <c r="J7" s="75"/>
      <c r="K7" s="13" t="str">
        <f t="shared" si="6"/>
        <v/>
      </c>
      <c r="L7" s="13" t="str">
        <f t="shared" si="7"/>
        <v/>
      </c>
      <c r="M7" s="13" t="e">
        <f>IF(AND(M6="",L7=L5),M5,IF(AND(A7&lt;&gt;"",D7="",F7=""),IF(ISNA(C7),"",IF(K7=0,IF(L7&lt;&gt;L6,INT(MAX(M$4:M6))+1,INT(MAX(M$4:M6)))+0.5,IF(L7&lt;&gt;L6,INT(MAX(M$4:M6))+1,INT(MAX(M$4:M6)))))))</f>
        <v>#N/A</v>
      </c>
      <c r="N7" s="10" t="str">
        <f t="shared" si="8"/>
        <v/>
      </c>
      <c r="O7" s="10">
        <f t="shared" si="9"/>
        <v>1</v>
      </c>
      <c r="P7" s="10">
        <f t="shared" si="10"/>
        <v>1</v>
      </c>
      <c r="Q7" s="10" t="str">
        <f t="shared" si="3"/>
        <v/>
      </c>
      <c r="R7" s="10" t="str">
        <f t="shared" si="4"/>
        <v/>
      </c>
    </row>
    <row r="8" spans="1:19" x14ac:dyDescent="0.25">
      <c r="A8" s="102"/>
      <c r="B8" s="71"/>
      <c r="C8" s="143" t="e">
        <f t="shared" si="1"/>
        <v>#N/A</v>
      </c>
      <c r="D8" s="155" t="e">
        <f t="shared" si="0"/>
        <v>#N/A</v>
      </c>
      <c r="E8" s="1"/>
      <c r="F8" s="170"/>
      <c r="G8" s="116" t="e">
        <f t="shared" si="5"/>
        <v>#N/A</v>
      </c>
      <c r="H8" s="96" t="e">
        <f t="shared" si="2"/>
        <v>#N/A</v>
      </c>
      <c r="I8" s="71"/>
      <c r="J8" s="75"/>
      <c r="K8" s="13" t="str">
        <f t="shared" si="6"/>
        <v/>
      </c>
      <c r="L8" s="13" t="str">
        <f t="shared" si="7"/>
        <v/>
      </c>
      <c r="M8" s="13" t="e">
        <f>IF(AND(M7="",L8=L6),M6,IF(AND(A8&lt;&gt;"",D8="",F8=""),IF(ISNA(C8),"",IF(K8=0,IF(L8&lt;&gt;L7,INT(MAX(M$4:M7))+1,INT(MAX(M$4:M7)))+0.5,IF(L8&lt;&gt;L7,INT(MAX(M$4:M7))+1,INT(MAX(M$4:M7)))))))</f>
        <v>#N/A</v>
      </c>
      <c r="N8" s="10" t="str">
        <f t="shared" si="8"/>
        <v/>
      </c>
      <c r="O8" s="10">
        <f t="shared" si="9"/>
        <v>1</v>
      </c>
      <c r="P8" s="10">
        <f t="shared" si="10"/>
        <v>1</v>
      </c>
      <c r="Q8" s="10" t="str">
        <f t="shared" si="3"/>
        <v/>
      </c>
      <c r="R8" s="10" t="str">
        <f t="shared" si="4"/>
        <v/>
      </c>
    </row>
    <row r="9" spans="1:19" x14ac:dyDescent="0.25">
      <c r="A9" s="102"/>
      <c r="B9" s="71"/>
      <c r="C9" s="143" t="e">
        <f t="shared" si="1"/>
        <v>#N/A</v>
      </c>
      <c r="D9" s="155" t="e">
        <f t="shared" si="0"/>
        <v>#N/A</v>
      </c>
      <c r="E9" s="1"/>
      <c r="F9" s="170"/>
      <c r="G9" s="116" t="e">
        <f t="shared" si="5"/>
        <v>#N/A</v>
      </c>
      <c r="H9" s="96" t="e">
        <f t="shared" si="2"/>
        <v>#N/A</v>
      </c>
      <c r="I9" s="71"/>
      <c r="J9" s="75"/>
      <c r="K9" s="13" t="str">
        <f t="shared" si="6"/>
        <v/>
      </c>
      <c r="L9" s="13" t="str">
        <f t="shared" si="7"/>
        <v/>
      </c>
      <c r="M9" s="13" t="e">
        <f>IF(AND(M8="",L9=L7),M7,IF(AND(A9&lt;&gt;"",D9="",F9=""),IF(ISNA(C9),"",IF(K9=0,IF(L9&lt;&gt;L8,INT(MAX(M$4:M8))+1,INT(MAX(M$4:M8)))+0.5,IF(L9&lt;&gt;L8,INT(MAX(M$4:M8))+1,INT(MAX(M$4:M8)))))))</f>
        <v>#N/A</v>
      </c>
      <c r="N9" s="10" t="str">
        <f t="shared" si="8"/>
        <v/>
      </c>
      <c r="O9" s="10">
        <f t="shared" si="9"/>
        <v>1</v>
      </c>
      <c r="P9" s="10">
        <f t="shared" si="10"/>
        <v>1</v>
      </c>
      <c r="Q9" s="10" t="str">
        <f t="shared" si="3"/>
        <v/>
      </c>
      <c r="R9" s="10" t="str">
        <f t="shared" si="4"/>
        <v/>
      </c>
    </row>
    <row r="10" spans="1:19" x14ac:dyDescent="0.25">
      <c r="A10" s="102"/>
      <c r="B10" s="71"/>
      <c r="C10" s="143" t="e">
        <f t="shared" si="1"/>
        <v>#N/A</v>
      </c>
      <c r="D10" s="155" t="e">
        <f t="shared" si="0"/>
        <v>#N/A</v>
      </c>
      <c r="E10" s="1"/>
      <c r="F10" s="170"/>
      <c r="G10" s="116" t="e">
        <f t="shared" si="5"/>
        <v>#N/A</v>
      </c>
      <c r="H10" s="96" t="e">
        <f t="shared" si="2"/>
        <v>#N/A</v>
      </c>
      <c r="I10" s="71"/>
      <c r="J10" s="75"/>
      <c r="K10" s="13" t="str">
        <f t="shared" si="6"/>
        <v/>
      </c>
      <c r="L10" s="13" t="str">
        <f t="shared" si="7"/>
        <v/>
      </c>
      <c r="M10" s="13" t="e">
        <f>IF(AND(M9="",L10=L8),M8,IF(AND(A10&lt;&gt;"",D10="",F10=""),IF(ISNA(C10),"",IF(K10=0,IF(L10&lt;&gt;L9,INT(MAX(M$4:M9))+1,INT(MAX(M$4:M9)))+0.5,IF(L10&lt;&gt;L9,INT(MAX(M$4:M9))+1,INT(MAX(M$4:M9)))))))</f>
        <v>#N/A</v>
      </c>
      <c r="N10" s="10" t="str">
        <f t="shared" si="8"/>
        <v/>
      </c>
      <c r="O10" s="10">
        <f t="shared" si="9"/>
        <v>1</v>
      </c>
      <c r="P10" s="10">
        <f t="shared" si="10"/>
        <v>1</v>
      </c>
      <c r="Q10" s="10" t="str">
        <f t="shared" si="3"/>
        <v/>
      </c>
      <c r="R10" s="10" t="str">
        <f t="shared" si="4"/>
        <v/>
      </c>
    </row>
    <row r="11" spans="1:19" x14ac:dyDescent="0.25">
      <c r="A11" s="102"/>
      <c r="B11" s="71"/>
      <c r="C11" s="143" t="e">
        <f t="shared" si="1"/>
        <v>#N/A</v>
      </c>
      <c r="D11" s="155" t="e">
        <f t="shared" si="0"/>
        <v>#N/A</v>
      </c>
      <c r="E11" s="171"/>
      <c r="F11" s="170"/>
      <c r="G11" s="116" t="e">
        <f t="shared" si="5"/>
        <v>#N/A</v>
      </c>
      <c r="H11" s="96" t="e">
        <f t="shared" si="2"/>
        <v>#N/A</v>
      </c>
      <c r="I11" s="71"/>
      <c r="J11" s="75"/>
      <c r="K11" s="13" t="str">
        <f t="shared" si="6"/>
        <v/>
      </c>
      <c r="L11" s="13" t="str">
        <f t="shared" si="7"/>
        <v/>
      </c>
      <c r="M11" s="13" t="e">
        <f>IF(AND(M10="",L11=L9),M9,IF(AND(A11&lt;&gt;"",D11="",F11=""),IF(ISNA(C11),"",IF(K11=0,IF(L11&lt;&gt;L10,INT(MAX(M$4:M10))+1,INT(MAX(M$4:M10)))+0.5,IF(L11&lt;&gt;L10,INT(MAX(M$4:M10))+1,INT(MAX(M$4:M10)))))))</f>
        <v>#N/A</v>
      </c>
      <c r="N11" s="10" t="str">
        <f t="shared" si="8"/>
        <v/>
      </c>
      <c r="O11" s="10">
        <f t="shared" si="9"/>
        <v>1</v>
      </c>
      <c r="P11" s="10">
        <f t="shared" si="10"/>
        <v>1</v>
      </c>
      <c r="Q11" s="10" t="str">
        <f t="shared" si="3"/>
        <v/>
      </c>
      <c r="R11" s="10" t="str">
        <f t="shared" si="4"/>
        <v/>
      </c>
    </row>
    <row r="12" spans="1:19" x14ac:dyDescent="0.25">
      <c r="A12" s="102"/>
      <c r="B12" s="71"/>
      <c r="C12" s="143" t="e">
        <f t="shared" si="1"/>
        <v>#N/A</v>
      </c>
      <c r="D12" s="155" t="e">
        <f t="shared" si="0"/>
        <v>#N/A</v>
      </c>
      <c r="E12" s="1"/>
      <c r="F12" s="170"/>
      <c r="G12" s="116" t="e">
        <f t="shared" si="5"/>
        <v>#N/A</v>
      </c>
      <c r="H12" s="96" t="e">
        <f t="shared" si="2"/>
        <v>#N/A</v>
      </c>
      <c r="I12" s="71"/>
      <c r="J12" s="75"/>
      <c r="K12" s="13" t="str">
        <f t="shared" si="6"/>
        <v/>
      </c>
      <c r="L12" s="13" t="str">
        <f t="shared" si="7"/>
        <v/>
      </c>
      <c r="M12" s="13" t="e">
        <f>IF(AND(M11="",L12=L10),M10,IF(AND(A12&lt;&gt;"",D12="",F12=""),IF(ISNA(C12),"",IF(K12=0,IF(L12&lt;&gt;L11,INT(MAX(M$4:M11))+1,INT(MAX(M$4:M11)))+0.5,IF(L12&lt;&gt;L11,INT(MAX(M$4:M11))+1,INT(MAX(M$4:M11)))))))</f>
        <v>#N/A</v>
      </c>
      <c r="N12" s="10" t="str">
        <f t="shared" si="8"/>
        <v/>
      </c>
      <c r="O12" s="10">
        <f t="shared" si="9"/>
        <v>1</v>
      </c>
      <c r="P12" s="10">
        <f t="shared" si="10"/>
        <v>1</v>
      </c>
      <c r="Q12" s="10" t="str">
        <f t="shared" si="3"/>
        <v/>
      </c>
      <c r="R12" s="10" t="str">
        <f t="shared" si="4"/>
        <v/>
      </c>
    </row>
    <row r="13" spans="1:19" x14ac:dyDescent="0.25">
      <c r="A13" s="102"/>
      <c r="B13" s="71"/>
      <c r="C13" s="143" t="e">
        <f t="shared" si="1"/>
        <v>#N/A</v>
      </c>
      <c r="D13" s="155" t="e">
        <f t="shared" si="0"/>
        <v>#N/A</v>
      </c>
      <c r="E13" s="1"/>
      <c r="F13" s="170"/>
      <c r="G13" s="116" t="e">
        <f t="shared" si="5"/>
        <v>#N/A</v>
      </c>
      <c r="H13" s="96" t="e">
        <f t="shared" si="2"/>
        <v>#N/A</v>
      </c>
      <c r="I13" s="71"/>
      <c r="J13" s="75"/>
      <c r="K13" s="13" t="str">
        <f t="shared" si="6"/>
        <v/>
      </c>
      <c r="L13" s="13" t="str">
        <f t="shared" si="7"/>
        <v/>
      </c>
      <c r="M13" s="13" t="e">
        <f>IF(AND(M12="",L13=L11),M11,IF(AND(A13&lt;&gt;"",D13="",F13=""),IF(ISNA(C13),"",IF(K13=0,IF(L13&lt;&gt;L12,INT(MAX(M$4:M12))+1,INT(MAX(M$4:M12)))+0.5,IF(L13&lt;&gt;L12,INT(MAX(M$4:M12))+1,INT(MAX(M$4:M12)))))))</f>
        <v>#N/A</v>
      </c>
      <c r="N13" s="10" t="str">
        <f t="shared" si="8"/>
        <v/>
      </c>
      <c r="O13" s="10">
        <f t="shared" si="9"/>
        <v>1</v>
      </c>
      <c r="P13" s="10">
        <f t="shared" si="10"/>
        <v>1</v>
      </c>
      <c r="Q13" s="10" t="str">
        <f t="shared" si="3"/>
        <v/>
      </c>
      <c r="R13" s="10" t="str">
        <f t="shared" si="4"/>
        <v/>
      </c>
    </row>
    <row r="14" spans="1:19" x14ac:dyDescent="0.25">
      <c r="A14" s="102"/>
      <c r="B14" s="71"/>
      <c r="C14" s="143" t="e">
        <f t="shared" si="1"/>
        <v>#N/A</v>
      </c>
      <c r="D14" s="155" t="e">
        <f t="shared" si="0"/>
        <v>#N/A</v>
      </c>
      <c r="E14" s="1"/>
      <c r="F14" s="170"/>
      <c r="G14" s="116" t="e">
        <f t="shared" si="5"/>
        <v>#N/A</v>
      </c>
      <c r="H14" s="96" t="e">
        <f t="shared" si="2"/>
        <v>#N/A</v>
      </c>
      <c r="I14" s="71"/>
      <c r="J14" s="75"/>
      <c r="K14" s="13" t="str">
        <f t="shared" si="6"/>
        <v/>
      </c>
      <c r="L14" s="13" t="str">
        <f t="shared" si="7"/>
        <v/>
      </c>
      <c r="M14" s="13" t="e">
        <f>IF(AND(M13="",L14=L12),M12,IF(AND(A14&lt;&gt;"",D14="",F14=""),IF(ISNA(C14),"",IF(K14=0,IF(L14&lt;&gt;L13,INT(MAX(M$4:M13))+1,INT(MAX(M$4:M13)))+0.5,IF(L14&lt;&gt;L13,INT(MAX(M$4:M13))+1,INT(MAX(M$4:M13)))))))</f>
        <v>#N/A</v>
      </c>
      <c r="N14" s="10" t="str">
        <f t="shared" si="8"/>
        <v/>
      </c>
      <c r="O14" s="10">
        <f t="shared" si="9"/>
        <v>1</v>
      </c>
      <c r="P14" s="10">
        <f t="shared" si="10"/>
        <v>1</v>
      </c>
      <c r="Q14" s="10" t="str">
        <f t="shared" si="3"/>
        <v/>
      </c>
      <c r="R14" s="10" t="str">
        <f t="shared" si="4"/>
        <v/>
      </c>
    </row>
    <row r="15" spans="1:19" x14ac:dyDescent="0.25">
      <c r="A15" s="102"/>
      <c r="B15" s="71"/>
      <c r="C15" s="143" t="e">
        <f t="shared" si="1"/>
        <v>#N/A</v>
      </c>
      <c r="D15" s="155" t="e">
        <f t="shared" si="0"/>
        <v>#N/A</v>
      </c>
      <c r="E15" s="171" t="e">
        <f t="shared" si="0"/>
        <v>#N/A</v>
      </c>
      <c r="F15" s="170"/>
      <c r="G15" s="116" t="e">
        <f t="shared" si="5"/>
        <v>#N/A</v>
      </c>
      <c r="H15" s="96" t="e">
        <f t="shared" si="2"/>
        <v>#N/A</v>
      </c>
      <c r="I15" s="71"/>
      <c r="J15" s="75"/>
      <c r="K15" s="13" t="str">
        <f t="shared" si="6"/>
        <v/>
      </c>
      <c r="L15" s="13" t="str">
        <f t="shared" si="7"/>
        <v/>
      </c>
      <c r="M15" s="13" t="e">
        <f>IF(AND(M14="",L15=L13),M13,IF(AND(A15&lt;&gt;"",D15="",F15=""),IF(ISNA(C15),"",IF(K15=0,IF(L15&lt;&gt;L14,INT(MAX(M$4:M14))+1,INT(MAX(M$4:M14)))+0.5,IF(L15&lt;&gt;L14,INT(MAX(M$4:M14))+1,INT(MAX(M$4:M14)))))))</f>
        <v>#N/A</v>
      </c>
      <c r="N15" s="10" t="str">
        <f t="shared" si="8"/>
        <v/>
      </c>
      <c r="O15" s="10">
        <f t="shared" si="9"/>
        <v>1</v>
      </c>
      <c r="P15" s="10">
        <f t="shared" si="10"/>
        <v>1</v>
      </c>
      <c r="Q15" s="10" t="str">
        <f t="shared" si="3"/>
        <v/>
      </c>
      <c r="R15" s="10" t="str">
        <f t="shared" si="4"/>
        <v/>
      </c>
    </row>
    <row r="16" spans="1:19" x14ac:dyDescent="0.25">
      <c r="A16" s="102"/>
      <c r="B16" s="71"/>
      <c r="C16" s="143" t="e">
        <f t="shared" si="1"/>
        <v>#N/A</v>
      </c>
      <c r="D16" s="172"/>
      <c r="E16" s="171" t="e">
        <f t="shared" si="0"/>
        <v>#N/A</v>
      </c>
      <c r="F16" s="170"/>
      <c r="G16" s="116" t="e">
        <f t="shared" si="5"/>
        <v>#N/A</v>
      </c>
      <c r="H16" s="96" t="e">
        <f t="shared" si="2"/>
        <v>#N/A</v>
      </c>
      <c r="I16" s="71"/>
      <c r="J16" s="75"/>
      <c r="K16" s="13" t="str">
        <f t="shared" si="6"/>
        <v/>
      </c>
      <c r="L16" s="13" t="str">
        <f t="shared" si="7"/>
        <v/>
      </c>
      <c r="M16" s="13" t="e">
        <f>IF(AND(M15="",L16=L14),M14,IF(AND(A16&lt;&gt;"",D16="",F16=""),IF(ISNA(C16),"",IF(K16=0,IF(L16&lt;&gt;L15,INT(MAX(M$4:M15))+1,INT(MAX(M$4:M15)))+0.5,IF(L16&lt;&gt;L15,INT(MAX(M$4:M15))+1,INT(MAX(M$4:M15)))))))</f>
        <v>#N/A</v>
      </c>
      <c r="N16" s="10" t="str">
        <f t="shared" si="8"/>
        <v/>
      </c>
      <c r="O16" s="10">
        <f t="shared" si="9"/>
        <v>1</v>
      </c>
      <c r="P16" s="10">
        <f t="shared" si="10"/>
        <v>1</v>
      </c>
      <c r="Q16" s="10" t="str">
        <f t="shared" si="3"/>
        <v/>
      </c>
      <c r="R16" s="10" t="str">
        <f t="shared" si="4"/>
        <v/>
      </c>
    </row>
    <row r="17" spans="1:18" x14ac:dyDescent="0.25">
      <c r="A17" s="102"/>
      <c r="B17" s="71"/>
      <c r="C17" s="143" t="e">
        <f t="shared" si="1"/>
        <v>#N/A</v>
      </c>
      <c r="D17" s="172"/>
      <c r="E17" s="171" t="e">
        <f t="shared" si="0"/>
        <v>#N/A</v>
      </c>
      <c r="F17" s="170"/>
      <c r="G17" s="116" t="e">
        <f t="shared" si="5"/>
        <v>#N/A</v>
      </c>
      <c r="H17" s="96" t="e">
        <f t="shared" si="2"/>
        <v>#N/A</v>
      </c>
      <c r="I17" s="71"/>
      <c r="J17" s="75"/>
      <c r="K17" s="13" t="str">
        <f t="shared" si="6"/>
        <v/>
      </c>
      <c r="L17" s="13" t="str">
        <f t="shared" si="7"/>
        <v/>
      </c>
      <c r="M17" s="13" t="e">
        <f>IF(AND(M16="",L17=L15),M15,IF(AND(A17&lt;&gt;"",D17="",F17=""),IF(ISNA(C17),"",IF(K17=0,IF(L17&lt;&gt;L16,INT(MAX(M$4:M16))+1,INT(MAX(M$4:M16)))+0.5,IF(L17&lt;&gt;L16,INT(MAX(M$4:M16))+1,INT(MAX(M$4:M16)))))))</f>
        <v>#N/A</v>
      </c>
      <c r="N17" s="10" t="str">
        <f t="shared" si="8"/>
        <v/>
      </c>
      <c r="O17" s="10">
        <f t="shared" si="9"/>
        <v>1</v>
      </c>
      <c r="P17" s="10">
        <f t="shared" si="10"/>
        <v>1</v>
      </c>
      <c r="Q17" s="10" t="str">
        <f t="shared" si="3"/>
        <v/>
      </c>
      <c r="R17" s="10" t="str">
        <f t="shared" si="4"/>
        <v/>
      </c>
    </row>
    <row r="18" spans="1:18" x14ac:dyDescent="0.25">
      <c r="A18" s="102"/>
      <c r="B18" s="71"/>
      <c r="C18" s="143" t="e">
        <f t="shared" si="1"/>
        <v>#N/A</v>
      </c>
      <c r="D18" s="172"/>
      <c r="E18" s="171" t="e">
        <f t="shared" si="0"/>
        <v>#N/A</v>
      </c>
      <c r="F18" s="170"/>
      <c r="G18" s="116" t="e">
        <f t="shared" si="5"/>
        <v>#N/A</v>
      </c>
      <c r="H18" s="96" t="e">
        <f t="shared" si="2"/>
        <v>#N/A</v>
      </c>
      <c r="I18" s="71"/>
      <c r="J18" s="75"/>
      <c r="K18" s="13" t="str">
        <f t="shared" si="6"/>
        <v/>
      </c>
      <c r="L18" s="13" t="str">
        <f t="shared" si="7"/>
        <v/>
      </c>
      <c r="M18" s="13" t="e">
        <f>IF(AND(M17="",L18=L16),M16,IF(AND(A18&lt;&gt;"",D18="",F18=""),IF(ISNA(C18),"",IF(K18=0,IF(L18&lt;&gt;L17,INT(MAX(M$4:M17))+1,INT(MAX(M$4:M17)))+0.5,IF(L18&lt;&gt;L17,INT(MAX(M$4:M17))+1,INT(MAX(M$4:M17)))))))</f>
        <v>#N/A</v>
      </c>
      <c r="N18" s="10" t="str">
        <f t="shared" si="8"/>
        <v/>
      </c>
      <c r="O18" s="10">
        <f t="shared" si="9"/>
        <v>1</v>
      </c>
      <c r="P18" s="10">
        <f t="shared" si="10"/>
        <v>1</v>
      </c>
      <c r="Q18" s="10" t="str">
        <f t="shared" si="3"/>
        <v/>
      </c>
      <c r="R18" s="10" t="str">
        <f t="shared" si="4"/>
        <v/>
      </c>
    </row>
    <row r="19" spans="1:18" x14ac:dyDescent="0.25">
      <c r="A19" s="102"/>
      <c r="B19" s="71"/>
      <c r="C19" s="143" t="e">
        <f t="shared" si="1"/>
        <v>#N/A</v>
      </c>
      <c r="D19" s="172"/>
      <c r="E19" s="171" t="e">
        <f t="shared" si="0"/>
        <v>#N/A</v>
      </c>
      <c r="F19" s="170"/>
      <c r="G19" s="116" t="e">
        <f t="shared" si="5"/>
        <v>#N/A</v>
      </c>
      <c r="H19" s="96" t="e">
        <f t="shared" si="2"/>
        <v>#N/A</v>
      </c>
      <c r="I19" s="71"/>
      <c r="J19" s="75"/>
      <c r="K19" s="13" t="str">
        <f t="shared" si="6"/>
        <v/>
      </c>
      <c r="L19" s="13" t="str">
        <f t="shared" si="7"/>
        <v/>
      </c>
      <c r="M19" s="13" t="e">
        <f>IF(AND(M18="",L19=L17),M17,IF(AND(A19&lt;&gt;"",D19="",F19=""),IF(ISNA(C19),"",IF(K19=0,IF(L19&lt;&gt;L18,INT(MAX(M$4:M18))+1,INT(MAX(M$4:M18)))+0.5,IF(L19&lt;&gt;L18,INT(MAX(M$4:M18))+1,INT(MAX(M$4:M18)))))))</f>
        <v>#N/A</v>
      </c>
      <c r="N19" s="10" t="str">
        <f t="shared" si="8"/>
        <v/>
      </c>
      <c r="O19" s="10">
        <f t="shared" si="9"/>
        <v>1</v>
      </c>
      <c r="P19" s="10">
        <f t="shared" si="10"/>
        <v>1</v>
      </c>
      <c r="Q19" s="10" t="str">
        <f t="shared" si="3"/>
        <v/>
      </c>
      <c r="R19" s="10" t="str">
        <f t="shared" si="4"/>
        <v/>
      </c>
    </row>
    <row r="20" spans="1:18" x14ac:dyDescent="0.25">
      <c r="A20" s="102"/>
      <c r="B20" s="71"/>
      <c r="C20" s="143" t="e">
        <f t="shared" si="1"/>
        <v>#N/A</v>
      </c>
      <c r="D20" s="172"/>
      <c r="E20" s="171" t="e">
        <f t="shared" si="0"/>
        <v>#N/A</v>
      </c>
      <c r="F20" s="170"/>
      <c r="G20" s="116" t="e">
        <f t="shared" si="5"/>
        <v>#N/A</v>
      </c>
      <c r="H20" s="96" t="e">
        <f t="shared" si="2"/>
        <v>#N/A</v>
      </c>
      <c r="I20" s="71"/>
      <c r="J20" s="75"/>
      <c r="K20" s="13" t="str">
        <f t="shared" si="6"/>
        <v/>
      </c>
      <c r="L20" s="13" t="str">
        <f t="shared" si="7"/>
        <v/>
      </c>
      <c r="M20" s="13" t="e">
        <f>IF(AND(M19="",L20=L18),M18,IF(AND(A20&lt;&gt;"",D20="",F20=""),IF(ISNA(C20),"",IF(K20=0,IF(L20&lt;&gt;L19,INT(MAX(M$4:M19))+1,INT(MAX(M$4:M19)))+0.5,IF(L20&lt;&gt;L19,INT(MAX(M$4:M19))+1,INT(MAX(M$4:M19)))))))</f>
        <v>#N/A</v>
      </c>
      <c r="N20" s="10" t="str">
        <f t="shared" si="8"/>
        <v/>
      </c>
      <c r="O20" s="10">
        <f t="shared" si="9"/>
        <v>1</v>
      </c>
      <c r="P20" s="10">
        <f t="shared" si="10"/>
        <v>1</v>
      </c>
      <c r="Q20" s="10" t="str">
        <f t="shared" si="3"/>
        <v/>
      </c>
      <c r="R20" s="10" t="str">
        <f t="shared" si="4"/>
        <v/>
      </c>
    </row>
    <row r="21" spans="1:18" x14ac:dyDescent="0.25">
      <c r="A21" s="102"/>
      <c r="B21" s="71"/>
      <c r="C21" s="143" t="e">
        <f t="shared" si="1"/>
        <v>#N/A</v>
      </c>
      <c r="D21" s="172"/>
      <c r="E21" s="171" t="e">
        <f t="shared" ref="E21:E84" si="11">MEDIAN($C$4:$C$15)</f>
        <v>#N/A</v>
      </c>
      <c r="F21" s="170"/>
      <c r="G21" s="116" t="e">
        <f t="shared" si="5"/>
        <v>#N/A</v>
      </c>
      <c r="H21" s="96" t="e">
        <f t="shared" si="2"/>
        <v>#N/A</v>
      </c>
      <c r="I21" s="71"/>
      <c r="J21" s="75"/>
      <c r="K21" s="13" t="str">
        <f t="shared" si="6"/>
        <v/>
      </c>
      <c r="L21" s="13" t="str">
        <f t="shared" si="7"/>
        <v/>
      </c>
      <c r="M21" s="13" t="e">
        <f>IF(AND(M20="",L21=L19),M19,IF(AND(A21&lt;&gt;"",D21="",F21=""),IF(ISNA(C21),"",IF(K21=0,IF(L21&lt;&gt;L20,INT(MAX(M$4:M20))+1,INT(MAX(M$4:M20)))+0.5,IF(L21&lt;&gt;L20,INT(MAX(M$4:M20))+1,INT(MAX(M$4:M20)))))))</f>
        <v>#N/A</v>
      </c>
      <c r="N21" s="10" t="str">
        <f t="shared" si="8"/>
        <v/>
      </c>
      <c r="O21" s="10">
        <f t="shared" si="9"/>
        <v>1</v>
      </c>
      <c r="P21" s="10">
        <f t="shared" si="10"/>
        <v>1</v>
      </c>
      <c r="Q21" s="10" t="str">
        <f t="shared" si="3"/>
        <v/>
      </c>
      <c r="R21" s="10" t="str">
        <f t="shared" si="4"/>
        <v/>
      </c>
    </row>
    <row r="22" spans="1:18" x14ac:dyDescent="0.25">
      <c r="A22" s="102"/>
      <c r="B22" s="71"/>
      <c r="C22" s="143" t="e">
        <f t="shared" si="1"/>
        <v>#N/A</v>
      </c>
      <c r="D22" s="172"/>
      <c r="E22" s="171" t="e">
        <f t="shared" si="11"/>
        <v>#N/A</v>
      </c>
      <c r="F22" s="170"/>
      <c r="G22" s="116" t="e">
        <f t="shared" si="5"/>
        <v>#N/A</v>
      </c>
      <c r="H22" s="96" t="e">
        <f t="shared" si="2"/>
        <v>#N/A</v>
      </c>
      <c r="I22" s="71"/>
      <c r="J22" s="75"/>
      <c r="K22" s="13" t="str">
        <f t="shared" si="6"/>
        <v/>
      </c>
      <c r="L22" s="13" t="str">
        <f t="shared" si="7"/>
        <v/>
      </c>
      <c r="M22" s="13" t="e">
        <f>IF(AND(M21="",L22=L20),M20,IF(AND(A22&lt;&gt;"",D22="",F22=""),IF(ISNA(C22),"",IF(K22=0,IF(L22&lt;&gt;L21,INT(MAX(M$4:M21))+1,INT(MAX(M$4:M21)))+0.5,IF(L22&lt;&gt;L21,INT(MAX(M$4:M21))+1,INT(MAX(M$4:M21)))))))</f>
        <v>#N/A</v>
      </c>
      <c r="N22" s="10" t="str">
        <f t="shared" si="8"/>
        <v/>
      </c>
      <c r="O22" s="10">
        <f t="shared" si="9"/>
        <v>1</v>
      </c>
      <c r="P22" s="10">
        <f t="shared" si="10"/>
        <v>1</v>
      </c>
      <c r="Q22" s="10" t="str">
        <f t="shared" si="3"/>
        <v/>
      </c>
      <c r="R22" s="10" t="str">
        <f t="shared" si="4"/>
        <v/>
      </c>
    </row>
    <row r="23" spans="1:18" x14ac:dyDescent="0.25">
      <c r="A23" s="102"/>
      <c r="B23" s="71"/>
      <c r="C23" s="143" t="e">
        <f t="shared" si="1"/>
        <v>#N/A</v>
      </c>
      <c r="D23" s="172"/>
      <c r="E23" s="171" t="e">
        <f t="shared" si="11"/>
        <v>#N/A</v>
      </c>
      <c r="F23" s="170"/>
      <c r="G23" s="116" t="e">
        <f t="shared" si="5"/>
        <v>#N/A</v>
      </c>
      <c r="H23" s="96" t="e">
        <f t="shared" si="2"/>
        <v>#N/A</v>
      </c>
      <c r="I23" s="71"/>
      <c r="J23" s="75"/>
      <c r="K23" s="13" t="str">
        <f t="shared" si="6"/>
        <v/>
      </c>
      <c r="L23" s="13" t="str">
        <f t="shared" si="7"/>
        <v/>
      </c>
      <c r="M23" s="13" t="e">
        <f>IF(AND(M22="",L23=L21),M21,IF(AND(A23&lt;&gt;"",D23="",F23=""),IF(ISNA(C23),"",IF(K23=0,IF(L23&lt;&gt;L22,INT(MAX(M$4:M22))+1,INT(MAX(M$4:M22)))+0.5,IF(L23&lt;&gt;L22,INT(MAX(M$4:M22))+1,INT(MAX(M$4:M22)))))))</f>
        <v>#N/A</v>
      </c>
      <c r="N23" s="10" t="str">
        <f t="shared" si="8"/>
        <v/>
      </c>
      <c r="O23" s="10">
        <f t="shared" si="9"/>
        <v>1</v>
      </c>
      <c r="P23" s="10">
        <f t="shared" si="10"/>
        <v>1</v>
      </c>
      <c r="Q23" s="10" t="str">
        <f t="shared" si="3"/>
        <v/>
      </c>
      <c r="R23" s="10" t="str">
        <f t="shared" si="4"/>
        <v/>
      </c>
    </row>
    <row r="24" spans="1:18" x14ac:dyDescent="0.25">
      <c r="A24" s="102"/>
      <c r="B24" s="71"/>
      <c r="C24" s="143" t="e">
        <f t="shared" si="1"/>
        <v>#N/A</v>
      </c>
      <c r="D24" s="172"/>
      <c r="E24" s="171" t="e">
        <f t="shared" si="11"/>
        <v>#N/A</v>
      </c>
      <c r="F24" s="170"/>
      <c r="G24" s="116" t="e">
        <f t="shared" si="5"/>
        <v>#N/A</v>
      </c>
      <c r="H24" s="96" t="e">
        <f t="shared" si="2"/>
        <v>#N/A</v>
      </c>
      <c r="I24" s="71"/>
      <c r="J24" s="75"/>
      <c r="K24" s="13" t="str">
        <f t="shared" si="6"/>
        <v/>
      </c>
      <c r="L24" s="13" t="str">
        <f t="shared" si="7"/>
        <v/>
      </c>
      <c r="M24" s="13" t="e">
        <f>IF(AND(M23="",L24=L22),M22,IF(AND(A24&lt;&gt;"",D24="",F24=""),IF(ISNA(C24),"",IF(K24=0,IF(L24&lt;&gt;L23,INT(MAX(M$4:M23))+1,INT(MAX(M$4:M23)))+0.5,IF(L24&lt;&gt;L23,INT(MAX(M$4:M23))+1,INT(MAX(M$4:M23)))))))</f>
        <v>#N/A</v>
      </c>
      <c r="N24" s="10" t="str">
        <f t="shared" si="8"/>
        <v/>
      </c>
      <c r="O24" s="10">
        <f t="shared" si="9"/>
        <v>1</v>
      </c>
      <c r="P24" s="10">
        <f t="shared" si="10"/>
        <v>1</v>
      </c>
      <c r="Q24" s="10" t="str">
        <f t="shared" si="3"/>
        <v/>
      </c>
      <c r="R24" s="10" t="str">
        <f t="shared" si="4"/>
        <v/>
      </c>
    </row>
    <row r="25" spans="1:18" x14ac:dyDescent="0.25">
      <c r="A25" s="102"/>
      <c r="B25" s="72"/>
      <c r="C25" s="143" t="e">
        <f t="shared" si="1"/>
        <v>#N/A</v>
      </c>
      <c r="D25" s="172"/>
      <c r="E25" s="171" t="e">
        <f t="shared" si="11"/>
        <v>#N/A</v>
      </c>
      <c r="F25" s="170"/>
      <c r="G25" s="116" t="e">
        <f t="shared" si="5"/>
        <v>#N/A</v>
      </c>
      <c r="H25" s="96" t="e">
        <f t="shared" si="2"/>
        <v>#N/A</v>
      </c>
      <c r="I25" s="72"/>
      <c r="J25" s="76"/>
      <c r="K25" s="13" t="str">
        <f t="shared" si="6"/>
        <v/>
      </c>
      <c r="L25" s="13" t="str">
        <f t="shared" si="7"/>
        <v/>
      </c>
      <c r="M25" s="13" t="e">
        <f>IF(AND(M24="",L25=L23),M23,IF(AND(A25&lt;&gt;"",D25="",F25=""),IF(ISNA(C25),"",IF(K25=0,IF(L25&lt;&gt;L24,INT(MAX(M$4:M24))+1,INT(MAX(M$4:M24)))+0.5,IF(L25&lt;&gt;L24,INT(MAX(M$4:M24))+1,INT(MAX(M$4:M24)))))))</f>
        <v>#N/A</v>
      </c>
      <c r="N25" s="10" t="str">
        <f t="shared" si="8"/>
        <v/>
      </c>
      <c r="O25" s="10">
        <f t="shared" si="9"/>
        <v>1</v>
      </c>
      <c r="P25" s="10">
        <f t="shared" si="10"/>
        <v>1</v>
      </c>
      <c r="Q25" s="10" t="str">
        <f t="shared" si="3"/>
        <v/>
      </c>
      <c r="R25" s="10" t="str">
        <f t="shared" si="4"/>
        <v/>
      </c>
    </row>
    <row r="26" spans="1:18" x14ac:dyDescent="0.25">
      <c r="A26" s="102"/>
      <c r="B26" s="72"/>
      <c r="C26" s="143" t="e">
        <f t="shared" si="1"/>
        <v>#N/A</v>
      </c>
      <c r="D26" s="172"/>
      <c r="E26" s="171" t="e">
        <f t="shared" si="11"/>
        <v>#N/A</v>
      </c>
      <c r="F26" s="170"/>
      <c r="G26" s="116" t="e">
        <f t="shared" si="5"/>
        <v>#N/A</v>
      </c>
      <c r="H26" s="96" t="e">
        <f t="shared" si="2"/>
        <v>#N/A</v>
      </c>
      <c r="I26" s="72"/>
      <c r="J26" s="76"/>
      <c r="K26" s="13" t="str">
        <f t="shared" si="6"/>
        <v/>
      </c>
      <c r="L26" s="13" t="str">
        <f t="shared" si="7"/>
        <v/>
      </c>
      <c r="M26" s="13" t="e">
        <f>IF(AND(M25="",L26=L24),M24,IF(AND(A26&lt;&gt;"",D26="",F26=""),IF(ISNA(C26),"",IF(K26=0,IF(L26&lt;&gt;L25,INT(MAX(M$4:M25))+1,INT(MAX(M$4:M25)))+0.5,IF(L26&lt;&gt;L25,INT(MAX(M$4:M25))+1,INT(MAX(M$4:M25)))))))</f>
        <v>#N/A</v>
      </c>
      <c r="N26" s="10" t="str">
        <f t="shared" si="8"/>
        <v/>
      </c>
      <c r="O26" s="10">
        <f t="shared" si="9"/>
        <v>1</v>
      </c>
      <c r="P26" s="10">
        <f t="shared" si="10"/>
        <v>1</v>
      </c>
      <c r="Q26" s="10" t="str">
        <f t="shared" si="3"/>
        <v/>
      </c>
      <c r="R26" s="10" t="str">
        <f t="shared" si="4"/>
        <v/>
      </c>
    </row>
    <row r="27" spans="1:18" x14ac:dyDescent="0.25">
      <c r="A27" s="102"/>
      <c r="B27" s="72"/>
      <c r="C27" s="143" t="e">
        <f t="shared" si="1"/>
        <v>#N/A</v>
      </c>
      <c r="D27" s="172"/>
      <c r="E27" s="171" t="e">
        <f t="shared" si="11"/>
        <v>#N/A</v>
      </c>
      <c r="F27" s="170"/>
      <c r="G27" s="116" t="e">
        <f t="shared" si="5"/>
        <v>#N/A</v>
      </c>
      <c r="H27" s="96" t="e">
        <f t="shared" si="2"/>
        <v>#N/A</v>
      </c>
      <c r="I27" s="72"/>
      <c r="J27" s="76"/>
      <c r="K27" s="13" t="str">
        <f t="shared" si="6"/>
        <v/>
      </c>
      <c r="L27" s="13" t="str">
        <f t="shared" si="7"/>
        <v/>
      </c>
      <c r="M27" s="13" t="e">
        <f>IF(AND(M26="",L27=L25),M25,IF(AND(A27&lt;&gt;"",D27="",F27=""),IF(ISNA(C27),"",IF(K27=0,IF(L27&lt;&gt;L26,INT(MAX(M$4:M26))+1,INT(MAX(M$4:M26)))+0.5,IF(L27&lt;&gt;L26,INT(MAX(M$4:M26))+1,INT(MAX(M$4:M26)))))))</f>
        <v>#N/A</v>
      </c>
      <c r="N27" s="10" t="str">
        <f t="shared" si="8"/>
        <v/>
      </c>
      <c r="O27" s="10">
        <f t="shared" si="9"/>
        <v>1</v>
      </c>
      <c r="P27" s="10">
        <f t="shared" si="10"/>
        <v>1</v>
      </c>
      <c r="Q27" s="10" t="str">
        <f t="shared" si="3"/>
        <v/>
      </c>
      <c r="R27" s="10" t="str">
        <f t="shared" si="4"/>
        <v/>
      </c>
    </row>
    <row r="28" spans="1:18" x14ac:dyDescent="0.25">
      <c r="A28" s="102"/>
      <c r="B28" s="72"/>
      <c r="C28" s="143" t="e">
        <f t="shared" si="1"/>
        <v>#N/A</v>
      </c>
      <c r="D28" s="172"/>
      <c r="E28" s="171" t="e">
        <f t="shared" si="11"/>
        <v>#N/A</v>
      </c>
      <c r="F28" s="173"/>
      <c r="G28" s="116" t="e">
        <f t="shared" si="5"/>
        <v>#N/A</v>
      </c>
      <c r="H28" s="96" t="e">
        <f t="shared" si="2"/>
        <v>#N/A</v>
      </c>
      <c r="I28" s="72"/>
      <c r="J28" s="76"/>
      <c r="K28" s="13" t="str">
        <f t="shared" si="6"/>
        <v/>
      </c>
      <c r="L28" s="13" t="str">
        <f t="shared" si="7"/>
        <v/>
      </c>
      <c r="M28" s="13" t="e">
        <f>IF(AND(M27="",L28=L26),M26,IF(AND(A28&lt;&gt;"",D28="",F28=""),IF(ISNA(C28),"",IF(K28=0,IF(L28&lt;&gt;L27,INT(MAX(M$4:M27))+1,INT(MAX(M$4:M27)))+0.5,IF(L28&lt;&gt;L27,INT(MAX(M$4:M27))+1,INT(MAX(M$4:M27)))))))</f>
        <v>#N/A</v>
      </c>
      <c r="N28" s="10" t="str">
        <f t="shared" si="8"/>
        <v/>
      </c>
      <c r="O28" s="10">
        <f t="shared" si="9"/>
        <v>1</v>
      </c>
      <c r="P28" s="10">
        <f t="shared" si="10"/>
        <v>1</v>
      </c>
      <c r="Q28" s="10" t="str">
        <f t="shared" si="3"/>
        <v/>
      </c>
      <c r="R28" s="10" t="str">
        <f t="shared" si="4"/>
        <v/>
      </c>
    </row>
    <row r="29" spans="1:18" x14ac:dyDescent="0.25">
      <c r="A29" s="102"/>
      <c r="B29" s="72"/>
      <c r="C29" s="143" t="e">
        <f t="shared" si="1"/>
        <v>#N/A</v>
      </c>
      <c r="D29" s="172"/>
      <c r="E29" s="171" t="e">
        <f t="shared" si="11"/>
        <v>#N/A</v>
      </c>
      <c r="F29" s="173"/>
      <c r="G29" s="116" t="e">
        <f t="shared" si="5"/>
        <v>#N/A</v>
      </c>
      <c r="H29" s="96" t="e">
        <f t="shared" si="2"/>
        <v>#N/A</v>
      </c>
      <c r="I29" s="72"/>
      <c r="J29" s="76"/>
      <c r="K29" s="13" t="str">
        <f t="shared" si="6"/>
        <v/>
      </c>
      <c r="L29" s="13" t="str">
        <f t="shared" si="7"/>
        <v/>
      </c>
      <c r="M29" s="13" t="e">
        <f>IF(AND(M28="",L29=L27),M27,IF(AND(A29&lt;&gt;"",D29="",F29=""),IF(ISNA(C29),"",IF(K29=0,IF(L29&lt;&gt;L28,INT(MAX(M$4:M28))+1,INT(MAX(M$4:M28)))+0.5,IF(L29&lt;&gt;L28,INT(MAX(M$4:M28))+1,INT(MAX(M$4:M28)))))))</f>
        <v>#N/A</v>
      </c>
      <c r="N29" s="10" t="str">
        <f t="shared" si="8"/>
        <v/>
      </c>
      <c r="O29" s="10">
        <f t="shared" si="9"/>
        <v>1</v>
      </c>
      <c r="P29" s="10">
        <f t="shared" si="10"/>
        <v>1</v>
      </c>
      <c r="Q29" s="10" t="str">
        <f t="shared" si="3"/>
        <v/>
      </c>
      <c r="R29" s="10" t="str">
        <f t="shared" si="4"/>
        <v/>
      </c>
    </row>
    <row r="30" spans="1:18" x14ac:dyDescent="0.25">
      <c r="A30" s="102"/>
      <c r="B30" s="72"/>
      <c r="C30" s="143" t="e">
        <f t="shared" si="1"/>
        <v>#N/A</v>
      </c>
      <c r="D30" s="172"/>
      <c r="E30" s="171" t="e">
        <f t="shared" si="11"/>
        <v>#N/A</v>
      </c>
      <c r="F30" s="173"/>
      <c r="G30" s="116" t="e">
        <f t="shared" si="5"/>
        <v>#N/A</v>
      </c>
      <c r="H30" s="96" t="e">
        <f t="shared" si="2"/>
        <v>#N/A</v>
      </c>
      <c r="I30" s="72"/>
      <c r="J30" s="76"/>
      <c r="K30" s="13" t="str">
        <f t="shared" si="6"/>
        <v/>
      </c>
      <c r="L30" s="13" t="str">
        <f t="shared" si="7"/>
        <v/>
      </c>
      <c r="M30" s="13" t="e">
        <f>IF(AND(M29="",L30=L28),M28,IF(AND(A30&lt;&gt;"",D30="",F30=""),IF(ISNA(C30),"",IF(K30=0,IF(L30&lt;&gt;L29,INT(MAX(M$4:M29))+1,INT(MAX(M$4:M29)))+0.5,IF(L30&lt;&gt;L29,INT(MAX(M$4:M29))+1,INT(MAX(M$4:M29)))))))</f>
        <v>#N/A</v>
      </c>
      <c r="N30" s="10" t="str">
        <f t="shared" si="8"/>
        <v/>
      </c>
      <c r="O30" s="10">
        <f t="shared" si="9"/>
        <v>1</v>
      </c>
      <c r="P30" s="10">
        <f t="shared" si="10"/>
        <v>1</v>
      </c>
      <c r="Q30" s="10" t="str">
        <f t="shared" si="3"/>
        <v/>
      </c>
      <c r="R30" s="10" t="str">
        <f t="shared" si="4"/>
        <v/>
      </c>
    </row>
    <row r="31" spans="1:18" x14ac:dyDescent="0.25">
      <c r="A31" s="102"/>
      <c r="B31" s="72"/>
      <c r="C31" s="143" t="e">
        <f t="shared" si="1"/>
        <v>#N/A</v>
      </c>
      <c r="D31" s="172"/>
      <c r="E31" s="171" t="e">
        <f t="shared" si="11"/>
        <v>#N/A</v>
      </c>
      <c r="F31" s="173"/>
      <c r="G31" s="116" t="e">
        <f t="shared" si="5"/>
        <v>#N/A</v>
      </c>
      <c r="H31" s="96" t="e">
        <f t="shared" si="2"/>
        <v>#N/A</v>
      </c>
      <c r="I31" s="72"/>
      <c r="J31" s="76"/>
      <c r="K31" s="13" t="str">
        <f t="shared" si="6"/>
        <v/>
      </c>
      <c r="L31" s="13" t="str">
        <f t="shared" si="7"/>
        <v/>
      </c>
      <c r="M31" s="13" t="e">
        <f>IF(AND(M30="",L31=L29),M29,IF(AND(A31&lt;&gt;"",D31="",F31=""),IF(ISNA(C31),"",IF(K31=0,IF(L31&lt;&gt;L30,INT(MAX(M$4:M30))+1,INT(MAX(M$4:M30)))+0.5,IF(L31&lt;&gt;L30,INT(MAX(M$4:M30))+1,INT(MAX(M$4:M30)))))))</f>
        <v>#N/A</v>
      </c>
      <c r="N31" s="10" t="str">
        <f t="shared" si="8"/>
        <v/>
      </c>
      <c r="O31" s="10">
        <f t="shared" si="9"/>
        <v>1</v>
      </c>
      <c r="P31" s="10">
        <f t="shared" si="10"/>
        <v>1</v>
      </c>
      <c r="Q31" s="10" t="str">
        <f t="shared" si="3"/>
        <v/>
      </c>
      <c r="R31" s="10" t="str">
        <f t="shared" si="4"/>
        <v/>
      </c>
    </row>
    <row r="32" spans="1:18" x14ac:dyDescent="0.25">
      <c r="A32" s="102"/>
      <c r="B32" s="72"/>
      <c r="C32" s="143" t="e">
        <f t="shared" si="1"/>
        <v>#N/A</v>
      </c>
      <c r="D32" s="172"/>
      <c r="E32" s="171" t="e">
        <f t="shared" si="11"/>
        <v>#N/A</v>
      </c>
      <c r="F32" s="173"/>
      <c r="G32" s="116" t="e">
        <f t="shared" si="5"/>
        <v>#N/A</v>
      </c>
      <c r="H32" s="96" t="e">
        <f t="shared" si="2"/>
        <v>#N/A</v>
      </c>
      <c r="I32" s="72"/>
      <c r="J32" s="76"/>
      <c r="K32" s="13" t="str">
        <f t="shared" si="6"/>
        <v/>
      </c>
      <c r="L32" s="13" t="str">
        <f t="shared" si="7"/>
        <v/>
      </c>
      <c r="M32" s="13" t="e">
        <f>IF(AND(M31="",L32=L30),M30,IF(AND(A32&lt;&gt;"",D32="",F32=""),IF(ISNA(C32),"",IF(K32=0,IF(L32&lt;&gt;L31,INT(MAX(M$4:M31))+1,INT(MAX(M$4:M31)))+0.5,IF(L32&lt;&gt;L31,INT(MAX(M$4:M31))+1,INT(MAX(M$4:M31)))))))</f>
        <v>#N/A</v>
      </c>
      <c r="N32" s="10" t="str">
        <f t="shared" si="8"/>
        <v/>
      </c>
      <c r="O32" s="10">
        <f t="shared" si="9"/>
        <v>1</v>
      </c>
      <c r="P32" s="10">
        <f t="shared" si="10"/>
        <v>1</v>
      </c>
      <c r="Q32" s="10" t="str">
        <f t="shared" si="3"/>
        <v/>
      </c>
      <c r="R32" s="10" t="str">
        <f t="shared" si="4"/>
        <v/>
      </c>
    </row>
    <row r="33" spans="1:18" x14ac:dyDescent="0.25">
      <c r="A33" s="102"/>
      <c r="B33" s="72"/>
      <c r="C33" s="143" t="e">
        <f t="shared" si="1"/>
        <v>#N/A</v>
      </c>
      <c r="D33" s="172"/>
      <c r="E33" s="171" t="e">
        <f t="shared" si="11"/>
        <v>#N/A</v>
      </c>
      <c r="F33" s="173"/>
      <c r="G33" s="116" t="e">
        <f t="shared" si="5"/>
        <v>#N/A</v>
      </c>
      <c r="H33" s="96" t="e">
        <f t="shared" si="2"/>
        <v>#N/A</v>
      </c>
      <c r="I33" s="72"/>
      <c r="J33" s="76"/>
      <c r="K33" s="13" t="str">
        <f t="shared" si="6"/>
        <v/>
      </c>
      <c r="L33" s="13" t="str">
        <f t="shared" si="7"/>
        <v/>
      </c>
      <c r="M33" s="13" t="e">
        <f>IF(AND(M32="",L33=L31),M31,IF(AND(A33&lt;&gt;"",D33="",F33=""),IF(ISNA(C33),"",IF(K33=0,IF(L33&lt;&gt;L32,INT(MAX(M$4:M32))+1,INT(MAX(M$4:M32)))+0.5,IF(L33&lt;&gt;L32,INT(MAX(M$4:M32))+1,INT(MAX(M$4:M32)))))))</f>
        <v>#N/A</v>
      </c>
      <c r="N33" s="10" t="str">
        <f t="shared" si="8"/>
        <v/>
      </c>
      <c r="O33" s="10">
        <f t="shared" si="9"/>
        <v>1</v>
      </c>
      <c r="P33" s="10">
        <f t="shared" si="10"/>
        <v>1</v>
      </c>
      <c r="Q33" s="10" t="str">
        <f t="shared" si="3"/>
        <v/>
      </c>
      <c r="R33" s="10" t="str">
        <f t="shared" si="4"/>
        <v/>
      </c>
    </row>
    <row r="34" spans="1:18" x14ac:dyDescent="0.25">
      <c r="A34" s="102"/>
      <c r="B34" s="72"/>
      <c r="C34" s="143" t="e">
        <f t="shared" si="1"/>
        <v>#N/A</v>
      </c>
      <c r="D34" s="172"/>
      <c r="E34" s="171" t="e">
        <f t="shared" si="11"/>
        <v>#N/A</v>
      </c>
      <c r="F34" s="173"/>
      <c r="G34" s="116" t="e">
        <f t="shared" si="5"/>
        <v>#N/A</v>
      </c>
      <c r="H34" s="96" t="e">
        <f t="shared" si="2"/>
        <v>#N/A</v>
      </c>
      <c r="I34" s="72"/>
      <c r="J34" s="76"/>
      <c r="K34" s="13" t="str">
        <f t="shared" si="6"/>
        <v/>
      </c>
      <c r="L34" s="13" t="str">
        <f t="shared" si="7"/>
        <v/>
      </c>
      <c r="M34" s="13" t="e">
        <f>IF(AND(M33="",L34=L32),M32,IF(AND(A34&lt;&gt;"",D34="",F34=""),IF(ISNA(C34),"",IF(K34=0,IF(L34&lt;&gt;L33,INT(MAX(M$4:M33))+1,INT(MAX(M$4:M33)))+0.5,IF(L34&lt;&gt;L33,INT(MAX(M$4:M33))+1,INT(MAX(M$4:M33)))))))</f>
        <v>#N/A</v>
      </c>
      <c r="N34" s="10" t="str">
        <f t="shared" si="8"/>
        <v/>
      </c>
      <c r="O34" s="10">
        <f t="shared" si="9"/>
        <v>1</v>
      </c>
      <c r="P34" s="10">
        <f t="shared" si="10"/>
        <v>1</v>
      </c>
      <c r="Q34" s="10" t="str">
        <f t="shared" si="3"/>
        <v/>
      </c>
      <c r="R34" s="10" t="str">
        <f t="shared" si="4"/>
        <v/>
      </c>
    </row>
    <row r="35" spans="1:18" x14ac:dyDescent="0.25">
      <c r="A35" s="102"/>
      <c r="B35" s="72"/>
      <c r="C35" s="143" t="e">
        <f t="shared" si="1"/>
        <v>#N/A</v>
      </c>
      <c r="D35" s="172"/>
      <c r="E35" s="171" t="e">
        <f t="shared" si="11"/>
        <v>#N/A</v>
      </c>
      <c r="F35" s="173"/>
      <c r="G35" s="116" t="e">
        <f t="shared" si="5"/>
        <v>#N/A</v>
      </c>
      <c r="H35" s="96" t="e">
        <f t="shared" si="2"/>
        <v>#N/A</v>
      </c>
      <c r="I35" s="72"/>
      <c r="J35" s="76"/>
      <c r="K35" s="13" t="str">
        <f t="shared" si="6"/>
        <v/>
      </c>
      <c r="L35" s="13" t="str">
        <f t="shared" si="7"/>
        <v/>
      </c>
      <c r="M35" s="13" t="e">
        <f>IF(AND(M34="",L35=L33),M33,IF(AND(A35&lt;&gt;"",D35="",F35=""),IF(ISNA(C35),"",IF(K35=0,IF(L35&lt;&gt;L34,INT(MAX(M$4:M34))+1,INT(MAX(M$4:M34)))+0.5,IF(L35&lt;&gt;L34,INT(MAX(M$4:M34))+1,INT(MAX(M$4:M34)))))))</f>
        <v>#N/A</v>
      </c>
      <c r="N35" s="10" t="str">
        <f t="shared" si="8"/>
        <v/>
      </c>
      <c r="O35" s="10">
        <f t="shared" si="9"/>
        <v>1</v>
      </c>
      <c r="P35" s="10">
        <f t="shared" si="10"/>
        <v>1</v>
      </c>
      <c r="Q35" s="10" t="str">
        <f t="shared" si="3"/>
        <v/>
      </c>
      <c r="R35" s="10" t="str">
        <f t="shared" si="4"/>
        <v/>
      </c>
    </row>
    <row r="36" spans="1:18" x14ac:dyDescent="0.25">
      <c r="A36" s="102"/>
      <c r="B36" s="72"/>
      <c r="C36" s="143" t="e">
        <f t="shared" si="1"/>
        <v>#N/A</v>
      </c>
      <c r="D36" s="155"/>
      <c r="E36" s="171" t="e">
        <f t="shared" si="11"/>
        <v>#N/A</v>
      </c>
      <c r="F36" s="173"/>
      <c r="G36" s="116" t="e">
        <f t="shared" si="5"/>
        <v>#N/A</v>
      </c>
      <c r="H36" s="96" t="e">
        <f t="shared" si="2"/>
        <v>#N/A</v>
      </c>
      <c r="I36" s="72"/>
      <c r="J36" s="76"/>
      <c r="K36" s="13" t="str">
        <f t="shared" si="6"/>
        <v/>
      </c>
      <c r="L36" s="13" t="str">
        <f t="shared" si="7"/>
        <v/>
      </c>
      <c r="M36" s="13" t="e">
        <f>IF(AND(M35="",L36=L34),M34,IF(AND(A36&lt;&gt;"",D36="",F36=""),IF(ISNA(C36),"",IF(K36=0,IF(L36&lt;&gt;L35,INT(MAX(M$4:M35))+1,INT(MAX(M$4:M35)))+0.5,IF(L36&lt;&gt;L35,INT(MAX(M$4:M35))+1,INT(MAX(M$4:M35)))))))</f>
        <v>#N/A</v>
      </c>
      <c r="N36" s="10" t="str">
        <f t="shared" si="8"/>
        <v/>
      </c>
      <c r="O36" s="10">
        <f t="shared" si="9"/>
        <v>1</v>
      </c>
      <c r="P36" s="10">
        <f t="shared" si="10"/>
        <v>1</v>
      </c>
      <c r="Q36" s="10" t="str">
        <f t="shared" si="3"/>
        <v/>
      </c>
      <c r="R36" s="10" t="str">
        <f t="shared" si="4"/>
        <v/>
      </c>
    </row>
    <row r="37" spans="1:18" x14ac:dyDescent="0.25">
      <c r="A37" s="102"/>
      <c r="B37" s="72"/>
      <c r="C37" s="143" t="e">
        <f t="shared" si="1"/>
        <v>#N/A</v>
      </c>
      <c r="D37" s="155"/>
      <c r="E37" s="171" t="e">
        <f t="shared" si="11"/>
        <v>#N/A</v>
      </c>
      <c r="F37" s="173"/>
      <c r="G37" s="116" t="e">
        <f t="shared" si="5"/>
        <v>#N/A</v>
      </c>
      <c r="H37" s="96" t="e">
        <f t="shared" si="2"/>
        <v>#N/A</v>
      </c>
      <c r="I37" s="72"/>
      <c r="J37" s="76"/>
      <c r="K37" s="13" t="str">
        <f t="shared" si="6"/>
        <v/>
      </c>
      <c r="L37" s="13" t="str">
        <f t="shared" si="7"/>
        <v/>
      </c>
      <c r="M37" s="13" t="e">
        <f>IF(AND(M36="",L37=L35),M35,IF(AND(A37&lt;&gt;"",D37="",F37=""),IF(ISNA(C37),"",IF(K37=0,IF(L37&lt;&gt;L36,INT(MAX(M$4:M36))+1,INT(MAX(M$4:M36)))+0.5,IF(L37&lt;&gt;L36,INT(MAX(M$4:M36))+1,INT(MAX(M$4:M36)))))))</f>
        <v>#N/A</v>
      </c>
      <c r="N37" s="10" t="str">
        <f t="shared" si="8"/>
        <v/>
      </c>
      <c r="O37" s="10">
        <f t="shared" si="9"/>
        <v>1</v>
      </c>
      <c r="P37" s="10">
        <f t="shared" si="10"/>
        <v>1</v>
      </c>
      <c r="Q37" s="10" t="str">
        <f t="shared" si="3"/>
        <v/>
      </c>
      <c r="R37" s="10" t="str">
        <f t="shared" si="4"/>
        <v/>
      </c>
    </row>
    <row r="38" spans="1:18" x14ac:dyDescent="0.25">
      <c r="A38" s="102"/>
      <c r="B38" s="72"/>
      <c r="C38" s="143" t="e">
        <f t="shared" si="1"/>
        <v>#N/A</v>
      </c>
      <c r="D38" s="155"/>
      <c r="E38" s="171" t="e">
        <f t="shared" si="11"/>
        <v>#N/A</v>
      </c>
      <c r="F38" s="173"/>
      <c r="G38" s="116" t="e">
        <f t="shared" si="5"/>
        <v>#N/A</v>
      </c>
      <c r="H38" s="96" t="e">
        <f t="shared" si="2"/>
        <v>#N/A</v>
      </c>
      <c r="I38" s="72"/>
      <c r="J38" s="76"/>
      <c r="K38" s="13" t="str">
        <f t="shared" si="6"/>
        <v/>
      </c>
      <c r="L38" s="13" t="str">
        <f t="shared" si="7"/>
        <v/>
      </c>
      <c r="M38" s="13" t="e">
        <f>IF(AND(M37="",L38=L36),M36,IF(AND(A38&lt;&gt;"",D38="",F38=""),IF(ISNA(C38),"",IF(K38=0,IF(L38&lt;&gt;L37,INT(MAX(M$4:M37))+1,INT(MAX(M$4:M37)))+0.5,IF(L38&lt;&gt;L37,INT(MAX(M$4:M37))+1,INT(MAX(M$4:M37)))))))</f>
        <v>#N/A</v>
      </c>
      <c r="N38" s="10" t="str">
        <f t="shared" si="8"/>
        <v/>
      </c>
      <c r="O38" s="10">
        <f t="shared" si="9"/>
        <v>1</v>
      </c>
      <c r="P38" s="10">
        <f t="shared" si="10"/>
        <v>1</v>
      </c>
      <c r="Q38" s="10" t="str">
        <f t="shared" si="3"/>
        <v/>
      </c>
      <c r="R38" s="10" t="str">
        <f t="shared" si="4"/>
        <v/>
      </c>
    </row>
    <row r="39" spans="1:18" x14ac:dyDescent="0.25">
      <c r="A39" s="102"/>
      <c r="B39" s="72"/>
      <c r="C39" s="143" t="e">
        <f t="shared" si="1"/>
        <v>#N/A</v>
      </c>
      <c r="D39" s="155"/>
      <c r="E39" s="171" t="e">
        <f t="shared" si="11"/>
        <v>#N/A</v>
      </c>
      <c r="F39" s="170"/>
      <c r="G39" s="116" t="e">
        <f t="shared" si="5"/>
        <v>#N/A</v>
      </c>
      <c r="H39" s="96" t="e">
        <f t="shared" si="2"/>
        <v>#N/A</v>
      </c>
      <c r="I39" s="72"/>
      <c r="J39" s="76"/>
      <c r="K39" s="13" t="str">
        <f t="shared" si="6"/>
        <v/>
      </c>
      <c r="L39" s="13" t="str">
        <f t="shared" si="7"/>
        <v/>
      </c>
      <c r="M39" s="13" t="e">
        <f>IF(AND(M38="",L39=L37),M37,IF(AND(A39&lt;&gt;"",D39="",F39=""),IF(ISNA(C39),"",IF(K39=0,IF(L39&lt;&gt;L38,INT(MAX(M$4:M38))+1,INT(MAX(M$4:M38)))+0.5,IF(L39&lt;&gt;L38,INT(MAX(M$4:M38))+1,INT(MAX(M$4:M38)))))))</f>
        <v>#N/A</v>
      </c>
      <c r="N39" s="10" t="str">
        <f t="shared" si="8"/>
        <v/>
      </c>
      <c r="O39" s="10">
        <f t="shared" si="9"/>
        <v>1</v>
      </c>
      <c r="P39" s="10">
        <f t="shared" si="10"/>
        <v>1</v>
      </c>
      <c r="Q39" s="10" t="str">
        <f t="shared" si="3"/>
        <v/>
      </c>
      <c r="R39" s="10" t="str">
        <f t="shared" si="4"/>
        <v/>
      </c>
    </row>
    <row r="40" spans="1:18" x14ac:dyDescent="0.25">
      <c r="A40" s="102"/>
      <c r="B40" s="72"/>
      <c r="C40" s="143" t="e">
        <f t="shared" si="1"/>
        <v>#N/A</v>
      </c>
      <c r="D40" s="155"/>
      <c r="E40" s="171" t="e">
        <f t="shared" si="11"/>
        <v>#N/A</v>
      </c>
      <c r="F40" s="170"/>
      <c r="G40" s="116" t="e">
        <f t="shared" si="5"/>
        <v>#N/A</v>
      </c>
      <c r="H40" s="96" t="e">
        <f t="shared" si="2"/>
        <v>#N/A</v>
      </c>
      <c r="I40" s="72"/>
      <c r="J40" s="76"/>
      <c r="K40" s="13" t="str">
        <f t="shared" si="6"/>
        <v/>
      </c>
      <c r="L40" s="13" t="str">
        <f t="shared" si="7"/>
        <v/>
      </c>
      <c r="M40" s="13" t="e">
        <f>IF(AND(M39="",L40=L38),M38,IF(AND(A40&lt;&gt;"",D40="",F40=""),IF(ISNA(C40),"",IF(K40=0,IF(L40&lt;&gt;L39,INT(MAX(M$4:M39))+1,INT(MAX(M$4:M39)))+0.5,IF(L40&lt;&gt;L39,INT(MAX(M$4:M39))+1,INT(MAX(M$4:M39)))))))</f>
        <v>#N/A</v>
      </c>
      <c r="N40" s="10" t="str">
        <f t="shared" si="8"/>
        <v/>
      </c>
      <c r="O40" s="10">
        <f t="shared" si="9"/>
        <v>1</v>
      </c>
      <c r="P40" s="10">
        <f t="shared" si="10"/>
        <v>1</v>
      </c>
      <c r="Q40" s="10" t="str">
        <f t="shared" si="3"/>
        <v/>
      </c>
      <c r="R40" s="10" t="str">
        <f t="shared" si="4"/>
        <v/>
      </c>
    </row>
    <row r="41" spans="1:18" x14ac:dyDescent="0.25">
      <c r="A41" s="102"/>
      <c r="B41" s="72"/>
      <c r="C41" s="143" t="e">
        <f t="shared" si="1"/>
        <v>#N/A</v>
      </c>
      <c r="D41" s="155"/>
      <c r="E41" s="171" t="e">
        <f t="shared" si="11"/>
        <v>#N/A</v>
      </c>
      <c r="F41" s="170"/>
      <c r="G41" s="116" t="e">
        <f t="shared" si="5"/>
        <v>#N/A</v>
      </c>
      <c r="H41" s="96" t="e">
        <f t="shared" si="2"/>
        <v>#N/A</v>
      </c>
      <c r="I41" s="72"/>
      <c r="J41" s="76"/>
      <c r="K41" s="13" t="str">
        <f t="shared" si="6"/>
        <v/>
      </c>
      <c r="L41" s="13" t="str">
        <f t="shared" si="7"/>
        <v/>
      </c>
      <c r="M41" s="13" t="e">
        <f>IF(AND(M40="",L41=L39),M39,IF(AND(A41&lt;&gt;"",D41="",F41=""),IF(ISNA(C41),"",IF(K41=0,IF(L41&lt;&gt;L40,INT(MAX(M$4:M40))+1,INT(MAX(M$4:M40)))+0.5,IF(L41&lt;&gt;L40,INT(MAX(M$4:M40))+1,INT(MAX(M$4:M40)))))))</f>
        <v>#N/A</v>
      </c>
      <c r="N41" s="10" t="str">
        <f t="shared" si="8"/>
        <v/>
      </c>
      <c r="O41" s="10">
        <f t="shared" si="9"/>
        <v>1</v>
      </c>
      <c r="P41" s="10">
        <f t="shared" si="10"/>
        <v>1</v>
      </c>
      <c r="Q41" s="10" t="str">
        <f t="shared" si="3"/>
        <v/>
      </c>
      <c r="R41" s="10" t="str">
        <f t="shared" si="4"/>
        <v/>
      </c>
    </row>
    <row r="42" spans="1:18" x14ac:dyDescent="0.25">
      <c r="A42" s="102"/>
      <c r="B42" s="72"/>
      <c r="C42" s="143" t="e">
        <f t="shared" si="1"/>
        <v>#N/A</v>
      </c>
      <c r="D42" s="172"/>
      <c r="E42" s="171" t="e">
        <f t="shared" si="11"/>
        <v>#N/A</v>
      </c>
      <c r="F42" s="170"/>
      <c r="G42" s="116" t="e">
        <f t="shared" si="5"/>
        <v>#N/A</v>
      </c>
      <c r="H42" s="96" t="e">
        <f t="shared" si="2"/>
        <v>#N/A</v>
      </c>
      <c r="I42" s="72"/>
      <c r="J42" s="76"/>
      <c r="K42" s="13" t="str">
        <f t="shared" si="6"/>
        <v/>
      </c>
      <c r="L42" s="13" t="str">
        <f t="shared" si="7"/>
        <v/>
      </c>
      <c r="M42" s="13" t="e">
        <f>IF(AND(M41="",L42=L40),M40,IF(AND(A42&lt;&gt;"",D42="",F42=""),IF(ISNA(C42),"",IF(K42=0,IF(L42&lt;&gt;L41,INT(MAX(M$4:M41))+1,INT(MAX(M$4:M41)))+0.5,IF(L42&lt;&gt;L41,INT(MAX(M$4:M41))+1,INT(MAX(M$4:M41)))))))</f>
        <v>#N/A</v>
      </c>
      <c r="N42" s="10" t="str">
        <f t="shared" si="8"/>
        <v/>
      </c>
      <c r="O42" s="10">
        <f t="shared" si="9"/>
        <v>1</v>
      </c>
      <c r="P42" s="10">
        <f t="shared" si="10"/>
        <v>1</v>
      </c>
      <c r="Q42" s="10" t="str">
        <f t="shared" si="3"/>
        <v/>
      </c>
      <c r="R42" s="10" t="str">
        <f t="shared" si="4"/>
        <v/>
      </c>
    </row>
    <row r="43" spans="1:18" x14ac:dyDescent="0.25">
      <c r="A43" s="102"/>
      <c r="B43" s="72"/>
      <c r="C43" s="143" t="e">
        <f t="shared" si="1"/>
        <v>#N/A</v>
      </c>
      <c r="D43" s="172"/>
      <c r="E43" s="171" t="e">
        <f t="shared" si="11"/>
        <v>#N/A</v>
      </c>
      <c r="F43" s="170"/>
      <c r="G43" s="116" t="e">
        <f t="shared" si="5"/>
        <v>#N/A</v>
      </c>
      <c r="H43" s="96" t="e">
        <f t="shared" si="2"/>
        <v>#N/A</v>
      </c>
      <c r="I43" s="72"/>
      <c r="J43" s="76"/>
      <c r="K43" s="13" t="str">
        <f t="shared" si="6"/>
        <v/>
      </c>
      <c r="L43" s="13" t="str">
        <f t="shared" si="7"/>
        <v/>
      </c>
      <c r="M43" s="13" t="e">
        <f>IF(AND(M42="",L43=L41),M41,IF(AND(A43&lt;&gt;"",D43="",F43=""),IF(ISNA(C43),"",IF(K43=0,IF(L43&lt;&gt;L42,INT(MAX(M$4:M42))+1,INT(MAX(M$4:M42)))+0.5,IF(L43&lt;&gt;L42,INT(MAX(M$4:M42))+1,INT(MAX(M$4:M42)))))))</f>
        <v>#N/A</v>
      </c>
      <c r="N43" s="10" t="str">
        <f t="shared" si="8"/>
        <v/>
      </c>
      <c r="O43" s="10">
        <f t="shared" si="9"/>
        <v>1</v>
      </c>
      <c r="P43" s="10">
        <f t="shared" si="10"/>
        <v>1</v>
      </c>
      <c r="Q43" s="10" t="str">
        <f t="shared" si="3"/>
        <v/>
      </c>
      <c r="R43" s="10" t="str">
        <f t="shared" si="4"/>
        <v/>
      </c>
    </row>
    <row r="44" spans="1:18" x14ac:dyDescent="0.25">
      <c r="A44" s="102"/>
      <c r="B44" s="72"/>
      <c r="C44" s="143" t="e">
        <f t="shared" si="1"/>
        <v>#N/A</v>
      </c>
      <c r="D44" s="172"/>
      <c r="E44" s="171" t="e">
        <f t="shared" si="11"/>
        <v>#N/A</v>
      </c>
      <c r="F44" s="170"/>
      <c r="G44" s="116" t="e">
        <f t="shared" si="5"/>
        <v>#N/A</v>
      </c>
      <c r="H44" s="96" t="e">
        <f t="shared" si="2"/>
        <v>#N/A</v>
      </c>
      <c r="I44" s="72"/>
      <c r="J44" s="76"/>
      <c r="K44" s="13" t="str">
        <f t="shared" si="6"/>
        <v/>
      </c>
      <c r="L44" s="13" t="str">
        <f t="shared" si="7"/>
        <v/>
      </c>
      <c r="M44" s="13" t="e">
        <f>IF(AND(M43="",L44=L42),M42,IF(AND(A44&lt;&gt;"",D44="",F44=""),IF(ISNA(C44),"",IF(K44=0,IF(L44&lt;&gt;L43,INT(MAX(M$4:M43))+1,INT(MAX(M$4:M43)))+0.5,IF(L44&lt;&gt;L43,INT(MAX(M$4:M43))+1,INT(MAX(M$4:M43)))))))</f>
        <v>#N/A</v>
      </c>
      <c r="N44" s="10" t="str">
        <f t="shared" si="8"/>
        <v/>
      </c>
      <c r="O44" s="10">
        <f t="shared" si="9"/>
        <v>1</v>
      </c>
      <c r="P44" s="10">
        <f t="shared" si="10"/>
        <v>1</v>
      </c>
      <c r="Q44" s="10" t="str">
        <f t="shared" si="3"/>
        <v/>
      </c>
      <c r="R44" s="10" t="str">
        <f t="shared" si="4"/>
        <v/>
      </c>
    </row>
    <row r="45" spans="1:18" x14ac:dyDescent="0.25">
      <c r="A45" s="102"/>
      <c r="B45" s="72"/>
      <c r="C45" s="143" t="e">
        <f t="shared" si="1"/>
        <v>#N/A</v>
      </c>
      <c r="D45" s="172"/>
      <c r="E45" s="171" t="e">
        <f t="shared" si="11"/>
        <v>#N/A</v>
      </c>
      <c r="F45" s="170"/>
      <c r="G45" s="116" t="e">
        <f t="shared" si="5"/>
        <v>#N/A</v>
      </c>
      <c r="H45" s="96" t="e">
        <f t="shared" si="2"/>
        <v>#N/A</v>
      </c>
      <c r="I45" s="72"/>
      <c r="J45" s="76"/>
      <c r="K45" s="13" t="str">
        <f t="shared" si="6"/>
        <v/>
      </c>
      <c r="L45" s="13" t="str">
        <f t="shared" si="7"/>
        <v/>
      </c>
      <c r="M45" s="13" t="e">
        <f>IF(AND(M44="",L45=L43),M43,IF(AND(A45&lt;&gt;"",D45="",F45=""),IF(ISNA(C45),"",IF(K45=0,IF(L45&lt;&gt;L44,INT(MAX(M$4:M44))+1,INT(MAX(M$4:M44)))+0.5,IF(L45&lt;&gt;L44,INT(MAX(M$4:M44))+1,INT(MAX(M$4:M44)))))))</f>
        <v>#N/A</v>
      </c>
      <c r="N45" s="10" t="str">
        <f t="shared" si="8"/>
        <v/>
      </c>
      <c r="O45" s="10">
        <f t="shared" si="9"/>
        <v>1</v>
      </c>
      <c r="P45" s="10">
        <f t="shared" si="10"/>
        <v>1</v>
      </c>
      <c r="Q45" s="10" t="str">
        <f t="shared" si="3"/>
        <v/>
      </c>
      <c r="R45" s="10" t="str">
        <f t="shared" si="4"/>
        <v/>
      </c>
    </row>
    <row r="46" spans="1:18" x14ac:dyDescent="0.25">
      <c r="A46" s="102"/>
      <c r="B46" s="72"/>
      <c r="C46" s="143" t="e">
        <f t="shared" si="1"/>
        <v>#N/A</v>
      </c>
      <c r="D46" s="172"/>
      <c r="E46" s="171" t="e">
        <f t="shared" si="11"/>
        <v>#N/A</v>
      </c>
      <c r="F46" s="170"/>
      <c r="G46" s="116" t="e">
        <f t="shared" si="5"/>
        <v>#N/A</v>
      </c>
      <c r="H46" s="96" t="e">
        <f t="shared" si="2"/>
        <v>#N/A</v>
      </c>
      <c r="I46" s="72"/>
      <c r="J46" s="76"/>
      <c r="K46" s="13" t="str">
        <f t="shared" si="6"/>
        <v/>
      </c>
      <c r="L46" s="13" t="str">
        <f t="shared" si="7"/>
        <v/>
      </c>
      <c r="M46" s="13" t="e">
        <f>IF(AND(M45="",L46=L44),M44,IF(AND(A46&lt;&gt;"",D46="",F46=""),IF(ISNA(C46),"",IF(K46=0,IF(L46&lt;&gt;L45,INT(MAX(M$4:M45))+1,INT(MAX(M$4:M45)))+0.5,IF(L46&lt;&gt;L45,INT(MAX(M$4:M45))+1,INT(MAX(M$4:M45)))))))</f>
        <v>#N/A</v>
      </c>
      <c r="N46" s="10" t="str">
        <f t="shared" si="8"/>
        <v/>
      </c>
      <c r="O46" s="10">
        <f t="shared" si="9"/>
        <v>1</v>
      </c>
      <c r="P46" s="10">
        <f t="shared" si="10"/>
        <v>1</v>
      </c>
      <c r="Q46" s="10" t="str">
        <f t="shared" si="3"/>
        <v/>
      </c>
      <c r="R46" s="10" t="str">
        <f t="shared" si="4"/>
        <v/>
      </c>
    </row>
    <row r="47" spans="1:18" x14ac:dyDescent="0.25">
      <c r="A47" s="102"/>
      <c r="B47" s="72"/>
      <c r="C47" s="143" t="e">
        <f t="shared" si="1"/>
        <v>#N/A</v>
      </c>
      <c r="D47" s="172"/>
      <c r="E47" s="171" t="e">
        <f t="shared" si="11"/>
        <v>#N/A</v>
      </c>
      <c r="F47" s="170"/>
      <c r="G47" s="116" t="e">
        <f t="shared" si="5"/>
        <v>#N/A</v>
      </c>
      <c r="H47" s="96" t="e">
        <f t="shared" si="2"/>
        <v>#N/A</v>
      </c>
      <c r="I47" s="72"/>
      <c r="J47" s="76"/>
      <c r="K47" s="13" t="str">
        <f t="shared" si="6"/>
        <v/>
      </c>
      <c r="L47" s="13" t="str">
        <f t="shared" si="7"/>
        <v/>
      </c>
      <c r="M47" s="13" t="e">
        <f>IF(AND(M46="",L47=L45),M45,IF(AND(A47&lt;&gt;"",D47="",F47=""),IF(ISNA(C47),"",IF(K47=0,IF(L47&lt;&gt;L46,INT(MAX(M$4:M46))+1,INT(MAX(M$4:M46)))+0.5,IF(L47&lt;&gt;L46,INT(MAX(M$4:M46))+1,INT(MAX(M$4:M46)))))))</f>
        <v>#N/A</v>
      </c>
      <c r="N47" s="10" t="str">
        <f t="shared" si="8"/>
        <v/>
      </c>
      <c r="O47" s="10">
        <f t="shared" si="9"/>
        <v>1</v>
      </c>
      <c r="P47" s="10">
        <f t="shared" si="10"/>
        <v>1</v>
      </c>
      <c r="Q47" s="10" t="str">
        <f t="shared" si="3"/>
        <v/>
      </c>
      <c r="R47" s="10" t="str">
        <f t="shared" si="4"/>
        <v/>
      </c>
    </row>
    <row r="48" spans="1:18" x14ac:dyDescent="0.25">
      <c r="A48" s="102"/>
      <c r="B48" s="72"/>
      <c r="C48" s="143" t="e">
        <f t="shared" si="1"/>
        <v>#N/A</v>
      </c>
      <c r="D48" s="172"/>
      <c r="E48" s="171" t="e">
        <f t="shared" si="11"/>
        <v>#N/A</v>
      </c>
      <c r="F48" s="170"/>
      <c r="G48" s="116" t="e">
        <f t="shared" si="5"/>
        <v>#N/A</v>
      </c>
      <c r="H48" s="96" t="e">
        <f t="shared" si="2"/>
        <v>#N/A</v>
      </c>
      <c r="I48" s="72"/>
      <c r="J48" s="76"/>
      <c r="K48" s="13" t="str">
        <f t="shared" si="6"/>
        <v/>
      </c>
      <c r="L48" s="13" t="str">
        <f t="shared" si="7"/>
        <v/>
      </c>
      <c r="M48" s="13" t="e">
        <f>IF(AND(M47="",L48=L46),M46,IF(AND(A48&lt;&gt;"",D48="",F48=""),IF(ISNA(C48),"",IF(K48=0,IF(L48&lt;&gt;L47,INT(MAX(M$4:M47))+1,INT(MAX(M$4:M47)))+0.5,IF(L48&lt;&gt;L47,INT(MAX(M$4:M47))+1,INT(MAX(M$4:M47)))))))</f>
        <v>#N/A</v>
      </c>
      <c r="N48" s="10" t="str">
        <f t="shared" si="8"/>
        <v/>
      </c>
      <c r="O48" s="10">
        <f t="shared" si="9"/>
        <v>1</v>
      </c>
      <c r="P48" s="10">
        <f t="shared" si="10"/>
        <v>1</v>
      </c>
      <c r="Q48" s="10" t="str">
        <f t="shared" si="3"/>
        <v/>
      </c>
      <c r="R48" s="10" t="str">
        <f t="shared" si="4"/>
        <v/>
      </c>
    </row>
    <row r="49" spans="1:18" x14ac:dyDescent="0.25">
      <c r="A49" s="102"/>
      <c r="B49" s="72"/>
      <c r="C49" s="143" t="e">
        <f t="shared" si="1"/>
        <v>#N/A</v>
      </c>
      <c r="D49" s="172"/>
      <c r="E49" s="171" t="e">
        <f t="shared" si="11"/>
        <v>#N/A</v>
      </c>
      <c r="F49" s="170"/>
      <c r="G49" s="116" t="e">
        <f t="shared" si="5"/>
        <v>#N/A</v>
      </c>
      <c r="H49" s="96" t="e">
        <f t="shared" si="2"/>
        <v>#N/A</v>
      </c>
      <c r="I49" s="72"/>
      <c r="J49" s="76"/>
      <c r="K49" s="13" t="str">
        <f t="shared" si="6"/>
        <v/>
      </c>
      <c r="L49" s="13" t="str">
        <f t="shared" si="7"/>
        <v/>
      </c>
      <c r="M49" s="13" t="e">
        <f>IF(AND(M48="",L49=L47),M47,IF(AND(A49&lt;&gt;"",D49="",F49=""),IF(ISNA(C49),"",IF(K49=0,IF(L49&lt;&gt;L48,INT(MAX(M$4:M48))+1,INT(MAX(M$4:M48)))+0.5,IF(L49&lt;&gt;L48,INT(MAX(M$4:M48))+1,INT(MAX(M$4:M48)))))))</f>
        <v>#N/A</v>
      </c>
      <c r="N49" s="10" t="str">
        <f t="shared" si="8"/>
        <v/>
      </c>
      <c r="O49" s="10">
        <f t="shared" si="9"/>
        <v>1</v>
      </c>
      <c r="P49" s="10">
        <f t="shared" si="10"/>
        <v>1</v>
      </c>
      <c r="Q49" s="10" t="str">
        <f t="shared" si="3"/>
        <v/>
      </c>
      <c r="R49" s="10" t="str">
        <f t="shared" si="4"/>
        <v/>
      </c>
    </row>
    <row r="50" spans="1:18" x14ac:dyDescent="0.25">
      <c r="A50" s="102"/>
      <c r="B50" s="72"/>
      <c r="C50" s="143" t="e">
        <f t="shared" si="1"/>
        <v>#N/A</v>
      </c>
      <c r="D50" s="172"/>
      <c r="E50" s="171" t="e">
        <f t="shared" si="11"/>
        <v>#N/A</v>
      </c>
      <c r="F50" s="170"/>
      <c r="G50" s="116" t="e">
        <f t="shared" si="5"/>
        <v>#N/A</v>
      </c>
      <c r="H50" s="96" t="e">
        <f t="shared" si="2"/>
        <v>#N/A</v>
      </c>
      <c r="I50" s="72"/>
      <c r="J50" s="76"/>
      <c r="K50" s="13" t="str">
        <f t="shared" si="6"/>
        <v/>
      </c>
      <c r="L50" s="13" t="str">
        <f t="shared" si="7"/>
        <v/>
      </c>
      <c r="M50" s="13" t="e">
        <f>IF(AND(M49="",L50=L48),M48,IF(AND(A50&lt;&gt;"",D50="",F50=""),IF(ISNA(C50),"",IF(K50=0,IF(L50&lt;&gt;L49,INT(MAX(M$4:M49))+1,INT(MAX(M$4:M49)))+0.5,IF(L50&lt;&gt;L49,INT(MAX(M$4:M49))+1,INT(MAX(M$4:M49)))))))</f>
        <v>#N/A</v>
      </c>
      <c r="N50" s="10" t="str">
        <f t="shared" si="8"/>
        <v/>
      </c>
      <c r="O50" s="10">
        <f t="shared" si="9"/>
        <v>1</v>
      </c>
      <c r="P50" s="10">
        <f t="shared" si="10"/>
        <v>1</v>
      </c>
      <c r="Q50" s="10" t="str">
        <f t="shared" si="3"/>
        <v/>
      </c>
      <c r="R50" s="10" t="str">
        <f t="shared" si="4"/>
        <v/>
      </c>
    </row>
    <row r="51" spans="1:18" x14ac:dyDescent="0.25">
      <c r="A51" s="102"/>
      <c r="B51" s="72"/>
      <c r="C51" s="143" t="e">
        <f t="shared" si="1"/>
        <v>#N/A</v>
      </c>
      <c r="D51" s="172"/>
      <c r="E51" s="171" t="e">
        <f t="shared" si="11"/>
        <v>#N/A</v>
      </c>
      <c r="F51" s="170"/>
      <c r="G51" s="116" t="e">
        <f t="shared" si="5"/>
        <v>#N/A</v>
      </c>
      <c r="H51" s="96" t="e">
        <f t="shared" si="2"/>
        <v>#N/A</v>
      </c>
      <c r="I51" s="72"/>
      <c r="J51" s="76"/>
      <c r="K51" s="13" t="str">
        <f t="shared" si="6"/>
        <v/>
      </c>
      <c r="L51" s="13" t="str">
        <f t="shared" si="7"/>
        <v/>
      </c>
      <c r="M51" s="13" t="e">
        <f>IF(AND(M50="",L51=L49),M49,IF(AND(A51&lt;&gt;"",D51="",F51=""),IF(ISNA(C51),"",IF(K51=0,IF(L51&lt;&gt;L50,INT(MAX(M$4:M50))+1,INT(MAX(M$4:M50)))+0.5,IF(L51&lt;&gt;L50,INT(MAX(M$4:M50))+1,INT(MAX(M$4:M50)))))))</f>
        <v>#N/A</v>
      </c>
      <c r="N51" s="10" t="str">
        <f t="shared" si="8"/>
        <v/>
      </c>
      <c r="O51" s="10">
        <f t="shared" si="9"/>
        <v>1</v>
      </c>
      <c r="P51" s="10">
        <f t="shared" si="10"/>
        <v>1</v>
      </c>
      <c r="Q51" s="10" t="str">
        <f t="shared" si="3"/>
        <v/>
      </c>
      <c r="R51" s="10" t="str">
        <f t="shared" si="4"/>
        <v/>
      </c>
    </row>
    <row r="52" spans="1:18" x14ac:dyDescent="0.25">
      <c r="A52" s="102"/>
      <c r="B52" s="72"/>
      <c r="C52" s="143" t="e">
        <f t="shared" si="1"/>
        <v>#N/A</v>
      </c>
      <c r="D52" s="172"/>
      <c r="E52" s="171" t="e">
        <f t="shared" si="11"/>
        <v>#N/A</v>
      </c>
      <c r="F52" s="170"/>
      <c r="G52" s="116" t="e">
        <f t="shared" si="5"/>
        <v>#N/A</v>
      </c>
      <c r="H52" s="96" t="e">
        <f t="shared" si="2"/>
        <v>#N/A</v>
      </c>
      <c r="I52" s="72"/>
      <c r="J52" s="76"/>
      <c r="K52" s="13" t="str">
        <f t="shared" si="6"/>
        <v/>
      </c>
      <c r="L52" s="13" t="str">
        <f t="shared" si="7"/>
        <v/>
      </c>
      <c r="M52" s="13" t="e">
        <f>IF(AND(M51="",L52=L50),M50,IF(AND(A52&lt;&gt;"",D52="",F52=""),IF(ISNA(C52),"",IF(K52=0,IF(L52&lt;&gt;L51,INT(MAX(M$4:M51))+1,INT(MAX(M$4:M51)))+0.5,IF(L52&lt;&gt;L51,INT(MAX(M$4:M51))+1,INT(MAX(M$4:M51)))))))</f>
        <v>#N/A</v>
      </c>
      <c r="N52" s="10" t="str">
        <f t="shared" si="8"/>
        <v/>
      </c>
      <c r="O52" s="10">
        <f t="shared" si="9"/>
        <v>1</v>
      </c>
      <c r="P52" s="10">
        <f t="shared" si="10"/>
        <v>1</v>
      </c>
      <c r="Q52" s="10" t="str">
        <f>IFERROR(IF(AND(#REF!=1,O52=O51),"",IF(AND(O52=O51,OR(O52=#REF!,#REF!=""),#REF!=""),"",IF(O52="","",IF(O52&gt;=5,C52,IF(AND(#REF!=#REF!,#REF!&gt;1),C52,""))))),"")</f>
        <v/>
      </c>
      <c r="R52" s="10" t="str">
        <f t="shared" si="4"/>
        <v/>
      </c>
    </row>
    <row r="53" spans="1:18" x14ac:dyDescent="0.25">
      <c r="A53" s="102"/>
      <c r="B53" s="72"/>
      <c r="C53" s="143" t="e">
        <f t="shared" si="1"/>
        <v>#N/A</v>
      </c>
      <c r="D53" s="172"/>
      <c r="E53" s="171" t="e">
        <f t="shared" si="11"/>
        <v>#N/A</v>
      </c>
      <c r="F53" s="170"/>
      <c r="G53" s="116" t="e">
        <f t="shared" ref="G53:G91" si="12">IF(OR(E53=0,K53=0),#N/A,IF(C53&lt;&gt;E53,IF(N53=C53,N53,#N/A),#N/A))</f>
        <v>#N/A</v>
      </c>
      <c r="H53" s="96" t="e">
        <f t="shared" ref="H53:H91" si="13">IF(Q53=C53,Q53,IF(R53=C53,R53,#N/A))</f>
        <v>#N/A</v>
      </c>
      <c r="I53" s="72"/>
      <c r="J53" s="76"/>
      <c r="K53" s="13" t="str">
        <f t="shared" ref="K53:K91" si="14">IF(ISNA(C53),"",IF(AND(D53="",F53=""),IF(C53&lt;(E53-(E53/99)),-1,IF(C53&gt;(E53+(E53/99)),1,0))))</f>
        <v/>
      </c>
      <c r="L53" s="13" t="str">
        <f t="shared" ref="L53:L91" si="15">IF(K53&lt;&gt;0,K53, L52)</f>
        <v/>
      </c>
      <c r="M53" s="13" t="e">
        <f>IF(AND(M52="",L53=L51),M51,IF(AND(A53&lt;&gt;"",D53="",F53=""),IF(ISNA(C53),"",IF(K53=0,IF(L53&lt;&gt;L52,INT(MAX(M$4:M52))+1,INT(MAX(M$4:M52)))+0.5,IF(L53&lt;&gt;L52,INT(MAX(M$4:M52))+1,INT(MAX(M$4:M52)))))))</f>
        <v>#N/A</v>
      </c>
      <c r="N53" s="10" t="str">
        <f t="shared" si="8"/>
        <v/>
      </c>
      <c r="O53" s="10">
        <f t="shared" ref="O53:O91" si="16">IFERROR(IF(C53="","",IF(C53&gt;C52,O52+1,IF(C53=C52,O52,IF(C53&lt;C52,1,"")))),1)</f>
        <v>1</v>
      </c>
      <c r="P53" s="10">
        <f t="shared" ref="P53:P91" si="17">IFERROR(IF(C53="","",IF(C53&lt;C52,P52+1,IF(C53=C52,P52,IF(C53&gt;C52,1,"")))),1)</f>
        <v>1</v>
      </c>
      <c r="Q53" s="10" t="str">
        <f>IFERROR(IF(AND(#REF!=1,O53=O52),"",IF(AND(O53=O52,OR(O53=#REF!,#REF!=""),#REF!=""),"",IF(O53="","",IF(O53&gt;=5,C53,IF(AND(#REF!=#REF!,#REF!&gt;1),C53,""))))),"")</f>
        <v/>
      </c>
      <c r="R53" s="10" t="str">
        <f t="shared" si="4"/>
        <v/>
      </c>
    </row>
    <row r="54" spans="1:18" x14ac:dyDescent="0.25">
      <c r="A54" s="102"/>
      <c r="B54" s="72"/>
      <c r="C54" s="143" t="e">
        <f t="shared" si="1"/>
        <v>#N/A</v>
      </c>
      <c r="D54" s="172"/>
      <c r="E54" s="171" t="e">
        <f t="shared" si="11"/>
        <v>#N/A</v>
      </c>
      <c r="F54" s="170"/>
      <c r="G54" s="116" t="e">
        <f t="shared" si="12"/>
        <v>#N/A</v>
      </c>
      <c r="H54" s="96" t="e">
        <f t="shared" si="13"/>
        <v>#N/A</v>
      </c>
      <c r="I54" s="72"/>
      <c r="J54" s="76"/>
      <c r="K54" s="13" t="str">
        <f t="shared" si="14"/>
        <v/>
      </c>
      <c r="L54" s="13" t="str">
        <f t="shared" si="15"/>
        <v/>
      </c>
      <c r="M54" s="13" t="e">
        <f>IF(AND(M53="",L54=L52),M52,IF(AND(A54&lt;&gt;"",D54="",F54=""),IF(ISNA(C54),"",IF(K54=0,IF(L54&lt;&gt;L53,INT(MAX(M$4:M53))+1,INT(MAX(M$4:M53)))+0.5,IF(L54&lt;&gt;L53,INT(MAX(M$4:M53))+1,INT(MAX(M$4:M53)))))))</f>
        <v>#N/A</v>
      </c>
      <c r="N54" s="10" t="str">
        <f t="shared" si="8"/>
        <v/>
      </c>
      <c r="O54" s="10">
        <f t="shared" si="16"/>
        <v>1</v>
      </c>
      <c r="P54" s="10">
        <f t="shared" si="17"/>
        <v>1</v>
      </c>
      <c r="Q54" s="10" t="str">
        <f>IFERROR(IF(AND(#REF!=1,O54=O53),"",IF(AND(O54=O53,OR(O54=#REF!,#REF!=""),#REF!=""),"",IF(O54="","",IF(O54&gt;=5,C54,IF(AND(#REF!=#REF!,#REF!&gt;1),C54,""))))),"")</f>
        <v/>
      </c>
      <c r="R54" s="10" t="str">
        <f t="shared" si="4"/>
        <v/>
      </c>
    </row>
    <row r="55" spans="1:18" x14ac:dyDescent="0.25">
      <c r="A55" s="102"/>
      <c r="B55" s="72"/>
      <c r="C55" s="143" t="e">
        <f t="shared" si="1"/>
        <v>#N/A</v>
      </c>
      <c r="D55" s="172"/>
      <c r="E55" s="171" t="e">
        <f t="shared" si="11"/>
        <v>#N/A</v>
      </c>
      <c r="F55" s="170"/>
      <c r="G55" s="116" t="e">
        <f t="shared" si="12"/>
        <v>#N/A</v>
      </c>
      <c r="H55" s="96" t="e">
        <f t="shared" si="13"/>
        <v>#N/A</v>
      </c>
      <c r="I55" s="72"/>
      <c r="J55" s="76"/>
      <c r="K55" s="13" t="str">
        <f t="shared" si="14"/>
        <v/>
      </c>
      <c r="L55" s="13" t="str">
        <f t="shared" si="15"/>
        <v/>
      </c>
      <c r="M55" s="13" t="e">
        <f>IF(AND(M54="",L55=L53),M53,IF(AND(A55&lt;&gt;"",D55="",F55=""),IF(ISNA(C55),"",IF(K55=0,IF(L55&lt;&gt;L54,INT(MAX(M$4:M54))+1,INT(MAX(M$4:M54)))+0.5,IF(L55&lt;&gt;L54,INT(MAX(M$4:M54))+1,INT(MAX(M$4:M54)))))))</f>
        <v>#N/A</v>
      </c>
      <c r="N55" s="10" t="str">
        <f t="shared" si="8"/>
        <v/>
      </c>
      <c r="O55" s="10">
        <f t="shared" si="16"/>
        <v>1</v>
      </c>
      <c r="P55" s="10">
        <f t="shared" si="17"/>
        <v>1</v>
      </c>
      <c r="Q55" s="10" t="str">
        <f>IFERROR(IF(AND(#REF!=1,O55=O54),"",IF(AND(O55=O54,OR(O55=#REF!,#REF!=""),#REF!=""),"",IF(O55="","",IF(O55&gt;=5,C55,IF(AND(#REF!=#REF!,#REF!&gt;1),C55,""))))),"")</f>
        <v/>
      </c>
      <c r="R55" s="10" t="str">
        <f t="shared" si="4"/>
        <v/>
      </c>
    </row>
    <row r="56" spans="1:18" x14ac:dyDescent="0.25">
      <c r="A56" s="102"/>
      <c r="B56" s="72"/>
      <c r="C56" s="143" t="e">
        <f t="shared" si="1"/>
        <v>#N/A</v>
      </c>
      <c r="D56" s="172"/>
      <c r="E56" s="171" t="e">
        <f t="shared" si="11"/>
        <v>#N/A</v>
      </c>
      <c r="F56" s="170"/>
      <c r="G56" s="116" t="e">
        <f t="shared" si="12"/>
        <v>#N/A</v>
      </c>
      <c r="H56" s="96" t="e">
        <f t="shared" si="13"/>
        <v>#N/A</v>
      </c>
      <c r="I56" s="72"/>
      <c r="J56" s="76"/>
      <c r="K56" s="13" t="str">
        <f t="shared" si="14"/>
        <v/>
      </c>
      <c r="L56" s="13" t="str">
        <f t="shared" si="15"/>
        <v/>
      </c>
      <c r="M56" s="13" t="e">
        <f>IF(AND(M55="",L56=L54),M54,IF(AND(A56&lt;&gt;"",D56="",F56=""),IF(ISNA(C56),"",IF(K56=0,IF(L56&lt;&gt;L55,INT(MAX(M$4:M55))+1,INT(MAX(M$4:M55)))+0.5,IF(L56&lt;&gt;L55,INT(MAX(M$4:M55))+1,INT(MAX(M$4:M55)))))))</f>
        <v>#N/A</v>
      </c>
      <c r="N56" s="10" t="str">
        <f t="shared" si="8"/>
        <v/>
      </c>
      <c r="O56" s="10">
        <f t="shared" si="16"/>
        <v>1</v>
      </c>
      <c r="P56" s="10">
        <f t="shared" si="17"/>
        <v>1</v>
      </c>
      <c r="Q56" s="10" t="str">
        <f>IFERROR(IF(AND(#REF!=1,O56=O55),"",IF(AND(O56=O55,OR(O56=#REF!,#REF!=""),#REF!=""),"",IF(O56="","",IF(O56&gt;=5,C56,IF(AND(#REF!=#REF!,#REF!&gt;1),C56,""))))),"")</f>
        <v/>
      </c>
      <c r="R56" s="10" t="str">
        <f t="shared" si="4"/>
        <v/>
      </c>
    </row>
    <row r="57" spans="1:18" x14ac:dyDescent="0.25">
      <c r="A57" s="102"/>
      <c r="B57" s="72"/>
      <c r="C57" s="143" t="e">
        <f t="shared" si="1"/>
        <v>#N/A</v>
      </c>
      <c r="D57" s="172"/>
      <c r="E57" s="171" t="e">
        <f t="shared" si="11"/>
        <v>#N/A</v>
      </c>
      <c r="F57" s="170"/>
      <c r="G57" s="116" t="e">
        <f t="shared" si="12"/>
        <v>#N/A</v>
      </c>
      <c r="H57" s="96" t="e">
        <f t="shared" si="13"/>
        <v>#N/A</v>
      </c>
      <c r="I57" s="72"/>
      <c r="J57" s="76"/>
      <c r="K57" s="13" t="str">
        <f t="shared" si="14"/>
        <v/>
      </c>
      <c r="L57" s="13" t="str">
        <f t="shared" si="15"/>
        <v/>
      </c>
      <c r="M57" s="13" t="e">
        <f>IF(AND(M56="",L57=L55),M55,IF(AND(A57&lt;&gt;"",D57="",F57=""),IF(ISNA(C57),"",IF(K57=0,IF(L57&lt;&gt;L56,INT(MAX(M$4:M56))+1,INT(MAX(M$4:M56)))+0.5,IF(L57&lt;&gt;L56,INT(MAX(M$4:M56))+1,INT(MAX(M$4:M56)))))))</f>
        <v>#N/A</v>
      </c>
      <c r="N57" s="10" t="str">
        <f t="shared" si="8"/>
        <v/>
      </c>
      <c r="O57" s="10">
        <f t="shared" si="16"/>
        <v>1</v>
      </c>
      <c r="P57" s="10">
        <f t="shared" si="17"/>
        <v>1</v>
      </c>
      <c r="Q57" s="10" t="str">
        <f>IFERROR(IF(AND(#REF!=1,O57=O56),"",IF(AND(O57=O56,OR(O57=#REF!,#REF!=""),#REF!=""),"",IF(O57="","",IF(O57&gt;=5,C57,IF(AND(#REF!=#REF!,#REF!&gt;1),C57,""))))),"")</f>
        <v/>
      </c>
      <c r="R57" s="10" t="str">
        <f t="shared" si="4"/>
        <v/>
      </c>
    </row>
    <row r="58" spans="1:18" x14ac:dyDescent="0.25">
      <c r="A58" s="102"/>
      <c r="B58" s="72"/>
      <c r="C58" s="143" t="e">
        <f t="shared" si="1"/>
        <v>#N/A</v>
      </c>
      <c r="D58" s="172"/>
      <c r="E58" s="171" t="e">
        <f t="shared" si="11"/>
        <v>#N/A</v>
      </c>
      <c r="F58" s="170"/>
      <c r="G58" s="116" t="e">
        <f t="shared" si="12"/>
        <v>#N/A</v>
      </c>
      <c r="H58" s="96" t="e">
        <f t="shared" si="13"/>
        <v>#N/A</v>
      </c>
      <c r="I58" s="72"/>
      <c r="J58" s="76"/>
      <c r="K58" s="13" t="str">
        <f t="shared" si="14"/>
        <v/>
      </c>
      <c r="L58" s="13" t="str">
        <f t="shared" si="15"/>
        <v/>
      </c>
      <c r="M58" s="13" t="e">
        <f>IF(AND(M57="",L58=L56),M56,IF(AND(A58&lt;&gt;"",D58="",F58=""),IF(ISNA(C58),"",IF(K58=0,IF(L58&lt;&gt;L57,INT(MAX(M$4:M57))+1,INT(MAX(M$4:M57)))+0.5,IF(L58&lt;&gt;L57,INT(MAX(M$4:M57))+1,INT(MAX(M$4:M57)))))))</f>
        <v>#N/A</v>
      </c>
      <c r="N58" s="10" t="str">
        <f t="shared" si="8"/>
        <v/>
      </c>
      <c r="O58" s="10">
        <f t="shared" si="16"/>
        <v>1</v>
      </c>
      <c r="P58" s="10">
        <f t="shared" si="17"/>
        <v>1</v>
      </c>
      <c r="Q58" s="10" t="str">
        <f>IFERROR(IF(AND(#REF!=1,O58=O57),"",IF(AND(O58=O57,OR(O58=#REF!,#REF!=""),#REF!=""),"",IF(O58="","",IF(O58&gt;=5,C58,IF(AND(#REF!=#REF!,#REF!&gt;1),C58,""))))),"")</f>
        <v/>
      </c>
      <c r="R58" s="10" t="str">
        <f t="shared" si="4"/>
        <v/>
      </c>
    </row>
    <row r="59" spans="1:18" x14ac:dyDescent="0.25">
      <c r="A59" s="102"/>
      <c r="B59" s="72"/>
      <c r="C59" s="143" t="e">
        <f t="shared" si="1"/>
        <v>#N/A</v>
      </c>
      <c r="D59" s="172"/>
      <c r="E59" s="171" t="e">
        <f t="shared" si="11"/>
        <v>#N/A</v>
      </c>
      <c r="F59" s="170"/>
      <c r="G59" s="116" t="e">
        <f t="shared" si="12"/>
        <v>#N/A</v>
      </c>
      <c r="H59" s="96" t="e">
        <f t="shared" si="13"/>
        <v>#N/A</v>
      </c>
      <c r="I59" s="72"/>
      <c r="J59" s="76"/>
      <c r="K59" s="13" t="str">
        <f t="shared" si="14"/>
        <v/>
      </c>
      <c r="L59" s="13" t="str">
        <f t="shared" si="15"/>
        <v/>
      </c>
      <c r="M59" s="13" t="e">
        <f>IF(AND(M58="",L59=L57),M57,IF(AND(A59&lt;&gt;"",D59="",F59=""),IF(ISNA(C59),"",IF(K59=0,IF(L59&lt;&gt;L58,INT(MAX(M$4:M58))+1,INT(MAX(M$4:M58)))+0.5,IF(L59&lt;&gt;L58,INT(MAX(M$4:M58))+1,INT(MAX(M$4:M58)))))))</f>
        <v>#N/A</v>
      </c>
      <c r="N59" s="10" t="str">
        <f t="shared" si="8"/>
        <v/>
      </c>
      <c r="O59" s="10">
        <f t="shared" si="16"/>
        <v>1</v>
      </c>
      <c r="P59" s="10">
        <f t="shared" si="17"/>
        <v>1</v>
      </c>
      <c r="Q59" s="10" t="str">
        <f>IFERROR(IF(AND(#REF!=1,O59=O58),"",IF(AND(O59=O58,OR(O59=#REF!,#REF!=""),#REF!=""),"",IF(O59="","",IF(O59&gt;=5,C59,IF(AND(#REF!=#REF!,#REF!&gt;1),C59,""))))),"")</f>
        <v/>
      </c>
      <c r="R59" s="10" t="str">
        <f t="shared" si="4"/>
        <v/>
      </c>
    </row>
    <row r="60" spans="1:18" x14ac:dyDescent="0.25">
      <c r="A60" s="102"/>
      <c r="B60" s="72"/>
      <c r="C60" s="143" t="e">
        <f t="shared" si="1"/>
        <v>#N/A</v>
      </c>
      <c r="D60" s="172"/>
      <c r="E60" s="171" t="e">
        <f t="shared" si="11"/>
        <v>#N/A</v>
      </c>
      <c r="F60" s="170"/>
      <c r="G60" s="116" t="e">
        <f t="shared" si="12"/>
        <v>#N/A</v>
      </c>
      <c r="H60" s="96" t="e">
        <f t="shared" si="13"/>
        <v>#N/A</v>
      </c>
      <c r="I60" s="72"/>
      <c r="J60" s="76"/>
      <c r="K60" s="13" t="str">
        <f t="shared" si="14"/>
        <v/>
      </c>
      <c r="L60" s="13" t="str">
        <f t="shared" si="15"/>
        <v/>
      </c>
      <c r="M60" s="13" t="e">
        <f>IF(AND(M59="",L60=L58),M58,IF(AND(A60&lt;&gt;"",D60="",F60=""),IF(ISNA(C60),"",IF(K60=0,IF(L60&lt;&gt;L59,INT(MAX(M$4:M59))+1,INT(MAX(M$4:M59)))+0.5,IF(L60&lt;&gt;L59,INT(MAX(M$4:M59))+1,INT(MAX(M$4:M59)))))))</f>
        <v>#N/A</v>
      </c>
      <c r="N60" s="10" t="str">
        <f t="shared" si="8"/>
        <v/>
      </c>
      <c r="O60" s="10">
        <f t="shared" si="16"/>
        <v>1</v>
      </c>
      <c r="P60" s="10">
        <f t="shared" si="17"/>
        <v>1</v>
      </c>
      <c r="Q60" s="10" t="str">
        <f>IFERROR(IF(AND(#REF!=1,O60=O59),"",IF(AND(O60=O59,OR(O60=#REF!,#REF!=""),#REF!=""),"",IF(O60="","",IF(O60&gt;=5,C60,IF(AND(#REF!=#REF!,#REF!&gt;1),C60,""))))),"")</f>
        <v/>
      </c>
      <c r="R60" s="10" t="str">
        <f t="shared" si="4"/>
        <v/>
      </c>
    </row>
    <row r="61" spans="1:18" x14ac:dyDescent="0.25">
      <c r="A61" s="102"/>
      <c r="B61" s="72"/>
      <c r="C61" s="143" t="e">
        <f t="shared" si="1"/>
        <v>#N/A</v>
      </c>
      <c r="D61" s="172"/>
      <c r="E61" s="171" t="e">
        <f t="shared" si="11"/>
        <v>#N/A</v>
      </c>
      <c r="F61" s="170"/>
      <c r="G61" s="116" t="e">
        <f t="shared" si="12"/>
        <v>#N/A</v>
      </c>
      <c r="H61" s="96" t="e">
        <f t="shared" si="13"/>
        <v>#N/A</v>
      </c>
      <c r="I61" s="72"/>
      <c r="J61" s="76"/>
      <c r="K61" s="13" t="str">
        <f t="shared" si="14"/>
        <v/>
      </c>
      <c r="L61" s="13" t="str">
        <f t="shared" si="15"/>
        <v/>
      </c>
      <c r="M61" s="13" t="e">
        <f>IF(AND(M60="",L61=L59),M59,IF(AND(A61&lt;&gt;"",D61="",F61=""),IF(ISNA(C61),"",IF(K61=0,IF(L61&lt;&gt;L60,INT(MAX(M$4:M60))+1,INT(MAX(M$4:M60)))+0.5,IF(L61&lt;&gt;L60,INT(MAX(M$4:M60))+1,INT(MAX(M$4:M60)))))))</f>
        <v>#N/A</v>
      </c>
      <c r="N61" s="10" t="str">
        <f t="shared" si="8"/>
        <v/>
      </c>
      <c r="O61" s="10">
        <f t="shared" si="16"/>
        <v>1</v>
      </c>
      <c r="P61" s="10">
        <f t="shared" si="17"/>
        <v>1</v>
      </c>
      <c r="Q61" s="10" t="str">
        <f>IFERROR(IF(AND(#REF!=1,O61=O60),"",IF(AND(O61=O60,OR(O61=#REF!,#REF!=""),#REF!=""),"",IF(O61="","",IF(O61&gt;=5,C61,IF(AND(#REF!=#REF!,#REF!&gt;1),C61,""))))),"")</f>
        <v/>
      </c>
      <c r="R61" s="10" t="str">
        <f t="shared" si="4"/>
        <v/>
      </c>
    </row>
    <row r="62" spans="1:18" x14ac:dyDescent="0.25">
      <c r="A62" s="102"/>
      <c r="B62" s="72"/>
      <c r="C62" s="143" t="e">
        <f t="shared" si="1"/>
        <v>#N/A</v>
      </c>
      <c r="D62" s="172"/>
      <c r="E62" s="171" t="e">
        <f t="shared" si="11"/>
        <v>#N/A</v>
      </c>
      <c r="F62" s="170"/>
      <c r="G62" s="116" t="e">
        <f t="shared" si="12"/>
        <v>#N/A</v>
      </c>
      <c r="H62" s="96" t="e">
        <f t="shared" si="13"/>
        <v>#N/A</v>
      </c>
      <c r="I62" s="72"/>
      <c r="J62" s="76"/>
      <c r="K62" s="13" t="str">
        <f t="shared" si="14"/>
        <v/>
      </c>
      <c r="L62" s="13" t="str">
        <f t="shared" si="15"/>
        <v/>
      </c>
      <c r="M62" s="13" t="e">
        <f>IF(AND(M61="",L62=L60),M60,IF(AND(A62&lt;&gt;"",D62="",F62=""),IF(ISNA(C62),"",IF(K62=0,IF(L62&lt;&gt;L61,INT(MAX(M$4:M61))+1,INT(MAX(M$4:M61)))+0.5,IF(L62&lt;&gt;L61,INT(MAX(M$4:M61))+1,INT(MAX(M$4:M61)))))))</f>
        <v>#N/A</v>
      </c>
      <c r="N62" s="10" t="str">
        <f t="shared" si="8"/>
        <v/>
      </c>
      <c r="O62" s="10">
        <f t="shared" si="16"/>
        <v>1</v>
      </c>
      <c r="P62" s="10">
        <f t="shared" si="17"/>
        <v>1</v>
      </c>
      <c r="Q62" s="10" t="str">
        <f>IFERROR(IF(AND(#REF!=1,O62=O61),"",IF(AND(O62=O61,OR(O62=#REF!,#REF!=""),#REF!=""),"",IF(O62="","",IF(O62&gt;=5,C62,IF(AND(#REF!=#REF!,#REF!&gt;1),C62,""))))),"")</f>
        <v/>
      </c>
      <c r="R62" s="10" t="str">
        <f t="shared" si="4"/>
        <v/>
      </c>
    </row>
    <row r="63" spans="1:18" x14ac:dyDescent="0.25">
      <c r="A63" s="102"/>
      <c r="B63" s="72"/>
      <c r="C63" s="143" t="e">
        <f t="shared" si="1"/>
        <v>#N/A</v>
      </c>
      <c r="D63" s="172"/>
      <c r="E63" s="171" t="e">
        <f t="shared" si="11"/>
        <v>#N/A</v>
      </c>
      <c r="F63" s="170"/>
      <c r="G63" s="116" t="e">
        <f t="shared" si="12"/>
        <v>#N/A</v>
      </c>
      <c r="H63" s="96" t="e">
        <f t="shared" si="13"/>
        <v>#N/A</v>
      </c>
      <c r="I63" s="72"/>
      <c r="J63" s="76"/>
      <c r="K63" s="13" t="str">
        <f t="shared" si="14"/>
        <v/>
      </c>
      <c r="L63" s="13" t="str">
        <f t="shared" si="15"/>
        <v/>
      </c>
      <c r="M63" s="13" t="e">
        <f>IF(AND(M62="",L63=L61),M61,IF(AND(A63&lt;&gt;"",D63="",F63=""),IF(ISNA(C63),"",IF(K63=0,IF(L63&lt;&gt;L62,INT(MAX(M$4:M62))+1,INT(MAX(M$4:M62)))+0.5,IF(L63&lt;&gt;L62,INT(MAX(M$4:M62))+1,INT(MAX(M$4:M62)))))))</f>
        <v>#N/A</v>
      </c>
      <c r="N63" s="10" t="str">
        <f t="shared" si="8"/>
        <v/>
      </c>
      <c r="O63" s="10">
        <f t="shared" si="16"/>
        <v>1</v>
      </c>
      <c r="P63" s="10">
        <f t="shared" si="17"/>
        <v>1</v>
      </c>
      <c r="Q63" s="10" t="str">
        <f>IFERROR(IF(AND(#REF!=1,O63=O62),"",IF(AND(O63=O62,OR(O63=#REF!,#REF!=""),#REF!=""),"",IF(O63="","",IF(O63&gt;=5,C63,IF(AND(#REF!=#REF!,#REF!&gt;1),C63,""))))),"")</f>
        <v/>
      </c>
      <c r="R63" s="10" t="str">
        <f t="shared" si="4"/>
        <v/>
      </c>
    </row>
    <row r="64" spans="1:18" x14ac:dyDescent="0.25">
      <c r="A64" s="102"/>
      <c r="B64" s="72"/>
      <c r="C64" s="143" t="e">
        <f t="shared" si="1"/>
        <v>#N/A</v>
      </c>
      <c r="D64" s="172"/>
      <c r="E64" s="171" t="e">
        <f t="shared" si="11"/>
        <v>#N/A</v>
      </c>
      <c r="F64" s="170"/>
      <c r="G64" s="116" t="e">
        <f t="shared" si="12"/>
        <v>#N/A</v>
      </c>
      <c r="H64" s="96" t="e">
        <f t="shared" si="13"/>
        <v>#N/A</v>
      </c>
      <c r="I64" s="72"/>
      <c r="J64" s="76"/>
      <c r="K64" s="13" t="str">
        <f t="shared" si="14"/>
        <v/>
      </c>
      <c r="L64" s="13" t="str">
        <f t="shared" si="15"/>
        <v/>
      </c>
      <c r="M64" s="13" t="e">
        <f>IF(AND(M63="",L64=L62),M62,IF(AND(A64&lt;&gt;"",D64="",F64=""),IF(ISNA(C64),"",IF(K64=0,IF(L64&lt;&gt;L63,INT(MAX(M$4:M63))+1,INT(MAX(M$4:M63)))+0.5,IF(L64&lt;&gt;L63,INT(MAX(M$4:M63))+1,INT(MAX(M$4:M63)))))))</f>
        <v>#N/A</v>
      </c>
      <c r="N64" s="10" t="str">
        <f t="shared" si="8"/>
        <v/>
      </c>
      <c r="O64" s="10">
        <f t="shared" si="16"/>
        <v>1</v>
      </c>
      <c r="P64" s="10">
        <f t="shared" si="17"/>
        <v>1</v>
      </c>
      <c r="Q64" s="10" t="str">
        <f>IFERROR(IF(AND(#REF!=1,O64=O63),"",IF(AND(O64=O63,OR(O64=#REF!,#REF!=""),#REF!=""),"",IF(O64="","",IF(O64&gt;=5,C64,IF(AND(#REF!=#REF!,#REF!&gt;1),C64,""))))),"")</f>
        <v/>
      </c>
      <c r="R64" s="10" t="str">
        <f t="shared" si="4"/>
        <v/>
      </c>
    </row>
    <row r="65" spans="1:18" x14ac:dyDescent="0.25">
      <c r="A65" s="102"/>
      <c r="B65" s="72"/>
      <c r="C65" s="143" t="e">
        <f t="shared" si="1"/>
        <v>#N/A</v>
      </c>
      <c r="D65" s="172"/>
      <c r="E65" s="171" t="e">
        <f t="shared" si="11"/>
        <v>#N/A</v>
      </c>
      <c r="F65" s="170"/>
      <c r="G65" s="116" t="e">
        <f t="shared" si="12"/>
        <v>#N/A</v>
      </c>
      <c r="H65" s="96" t="e">
        <f t="shared" si="13"/>
        <v>#N/A</v>
      </c>
      <c r="I65" s="72"/>
      <c r="J65" s="76"/>
      <c r="K65" s="13" t="str">
        <f t="shared" si="14"/>
        <v/>
      </c>
      <c r="L65" s="13" t="str">
        <f t="shared" si="15"/>
        <v/>
      </c>
      <c r="M65" s="13" t="e">
        <f>IF(AND(M64="",L65=L63),M63,IF(AND(A65&lt;&gt;"",D65="",F65=""),IF(ISNA(C65),"",IF(K65=0,IF(L65&lt;&gt;L64,INT(MAX(M$4:M64))+1,INT(MAX(M$4:M64)))+0.5,IF(L65&lt;&gt;L64,INT(MAX(M$4:M64))+1,INT(MAX(M$4:M64)))))))</f>
        <v>#N/A</v>
      </c>
      <c r="N65" s="10" t="str">
        <f t="shared" si="8"/>
        <v/>
      </c>
      <c r="O65" s="10">
        <f t="shared" si="16"/>
        <v>1</v>
      </c>
      <c r="P65" s="10">
        <f t="shared" si="17"/>
        <v>1</v>
      </c>
      <c r="Q65" s="10" t="str">
        <f>IFERROR(IF(AND(#REF!=1,O65=O64),"",IF(AND(O65=O64,OR(O65=#REF!,#REF!=""),#REF!=""),"",IF(O65="","",IF(O65&gt;=5,C65,IF(AND(#REF!=#REF!,#REF!&gt;1),C65,""))))),"")</f>
        <v/>
      </c>
      <c r="R65" s="10" t="str">
        <f t="shared" si="4"/>
        <v/>
      </c>
    </row>
    <row r="66" spans="1:18" x14ac:dyDescent="0.25">
      <c r="A66" s="102"/>
      <c r="B66" s="72"/>
      <c r="C66" s="143" t="e">
        <f t="shared" si="1"/>
        <v>#N/A</v>
      </c>
      <c r="D66" s="172"/>
      <c r="E66" s="171" t="e">
        <f t="shared" si="11"/>
        <v>#N/A</v>
      </c>
      <c r="F66" s="170"/>
      <c r="G66" s="116" t="e">
        <f t="shared" si="12"/>
        <v>#N/A</v>
      </c>
      <c r="H66" s="96" t="e">
        <f t="shared" si="13"/>
        <v>#N/A</v>
      </c>
      <c r="I66" s="72"/>
      <c r="J66" s="76"/>
      <c r="K66" s="13" t="str">
        <f t="shared" si="14"/>
        <v/>
      </c>
      <c r="L66" s="13" t="str">
        <f t="shared" si="15"/>
        <v/>
      </c>
      <c r="M66" s="13" t="e">
        <f>IF(AND(M65="",L66=L64),M64,IF(AND(A66&lt;&gt;"",D66="",F66=""),IF(ISNA(C66),"",IF(K66=0,IF(L66&lt;&gt;L65,INT(MAX(M$4:M65))+1,INT(MAX(M$4:M65)))+0.5,IF(L66&lt;&gt;L65,INT(MAX(M$4:M65))+1,INT(MAX(M$4:M65)))))))</f>
        <v>#N/A</v>
      </c>
      <c r="N66" s="10" t="str">
        <f t="shared" si="8"/>
        <v/>
      </c>
      <c r="O66" s="10">
        <f t="shared" si="16"/>
        <v>1</v>
      </c>
      <c r="P66" s="10">
        <f t="shared" si="17"/>
        <v>1</v>
      </c>
      <c r="Q66" s="10" t="str">
        <f>IFERROR(IF(AND(#REF!=1,O66=O65),"",IF(AND(O66=O65,OR(O66=#REF!,#REF!=""),#REF!=""),"",IF(O66="","",IF(O66&gt;=5,C66,IF(AND(#REF!=#REF!,#REF!&gt;1),C66,""))))),"")</f>
        <v/>
      </c>
      <c r="R66" s="10" t="str">
        <f t="shared" si="4"/>
        <v/>
      </c>
    </row>
    <row r="67" spans="1:18" x14ac:dyDescent="0.25">
      <c r="A67" s="102"/>
      <c r="B67" s="72"/>
      <c r="C67" s="143" t="e">
        <f t="shared" si="1"/>
        <v>#N/A</v>
      </c>
      <c r="D67" s="172"/>
      <c r="E67" s="171" t="e">
        <f t="shared" si="11"/>
        <v>#N/A</v>
      </c>
      <c r="F67" s="170"/>
      <c r="G67" s="116" t="e">
        <f t="shared" si="12"/>
        <v>#N/A</v>
      </c>
      <c r="H67" s="96" t="e">
        <f t="shared" si="13"/>
        <v>#N/A</v>
      </c>
      <c r="I67" s="72"/>
      <c r="J67" s="76"/>
      <c r="K67" s="13" t="str">
        <f t="shared" si="14"/>
        <v/>
      </c>
      <c r="L67" s="13" t="str">
        <f t="shared" si="15"/>
        <v/>
      </c>
      <c r="M67" s="13" t="e">
        <f>IF(AND(M66="",L67=L65),M65,IF(AND(A67&lt;&gt;"",D67="",F67=""),IF(ISNA(C67),"",IF(K67=0,IF(L67&lt;&gt;L66,INT(MAX(M$4:M66))+1,INT(MAX(M$4:M66)))+0.5,IF(L67&lt;&gt;L66,INT(MAX(M$4:M66))+1,INT(MAX(M$4:M66)))))))</f>
        <v>#N/A</v>
      </c>
      <c r="N67" s="10" t="str">
        <f t="shared" si="8"/>
        <v/>
      </c>
      <c r="O67" s="10">
        <f t="shared" si="16"/>
        <v>1</v>
      </c>
      <c r="P67" s="10">
        <f t="shared" si="17"/>
        <v>1</v>
      </c>
      <c r="Q67" s="10" t="str">
        <f>IFERROR(IF(AND(#REF!=1,O67=O66),"",IF(AND(O67=O66,OR(O67=#REF!,#REF!=""),#REF!=""),"",IF(O67="","",IF(O67&gt;=5,C67,IF(AND(#REF!=#REF!,#REF!&gt;1),C67,""))))),"")</f>
        <v/>
      </c>
      <c r="R67" s="10" t="str">
        <f t="shared" si="4"/>
        <v/>
      </c>
    </row>
    <row r="68" spans="1:18" x14ac:dyDescent="0.25">
      <c r="A68" s="102"/>
      <c r="B68" s="72"/>
      <c r="C68" s="143" t="e">
        <f t="shared" si="1"/>
        <v>#N/A</v>
      </c>
      <c r="D68" s="172"/>
      <c r="E68" s="171" t="e">
        <f t="shared" si="11"/>
        <v>#N/A</v>
      </c>
      <c r="F68" s="170"/>
      <c r="G68" s="116" t="e">
        <f t="shared" si="12"/>
        <v>#N/A</v>
      </c>
      <c r="H68" s="96" t="e">
        <f t="shared" si="13"/>
        <v>#N/A</v>
      </c>
      <c r="I68" s="72"/>
      <c r="J68" s="76"/>
      <c r="K68" s="13" t="str">
        <f t="shared" si="14"/>
        <v/>
      </c>
      <c r="L68" s="13" t="str">
        <f t="shared" si="15"/>
        <v/>
      </c>
      <c r="M68" s="13" t="e">
        <f>IF(AND(M67="",L68=L66),M66,IF(AND(A68&lt;&gt;"",D68="",F68=""),IF(ISNA(C68),"",IF(K68=0,IF(L68&lt;&gt;L67,INT(MAX(M$4:M67))+1,INT(MAX(M$4:M67)))+0.5,IF(L68&lt;&gt;L67,INT(MAX(M$4:M67))+1,INT(MAX(M$4:M67)))))))</f>
        <v>#N/A</v>
      </c>
      <c r="N68" s="10" t="str">
        <f t="shared" si="8"/>
        <v/>
      </c>
      <c r="O68" s="10">
        <f t="shared" si="16"/>
        <v>1</v>
      </c>
      <c r="P68" s="10">
        <f t="shared" si="17"/>
        <v>1</v>
      </c>
      <c r="Q68" s="10" t="str">
        <f>IFERROR(IF(AND(#REF!=1,O68=O67),"",IF(AND(O68=O67,OR(O68=#REF!,#REF!=""),#REF!=""),"",IF(O68="","",IF(O68&gt;=5,C68,IF(AND(#REF!=#REF!,#REF!&gt;1),C68,""))))),"")</f>
        <v/>
      </c>
      <c r="R68" s="10" t="str">
        <f t="shared" si="4"/>
        <v/>
      </c>
    </row>
    <row r="69" spans="1:18" x14ac:dyDescent="0.25">
      <c r="A69" s="102"/>
      <c r="B69" s="72"/>
      <c r="C69" s="143" t="e">
        <f t="shared" ref="C69:C91" si="18">IF(OR($A69="",$B69=""),NA(),$B69)</f>
        <v>#N/A</v>
      </c>
      <c r="D69" s="172"/>
      <c r="E69" s="171" t="e">
        <f t="shared" si="11"/>
        <v>#N/A</v>
      </c>
      <c r="F69" s="170"/>
      <c r="G69" s="116" t="e">
        <f t="shared" si="12"/>
        <v>#N/A</v>
      </c>
      <c r="H69" s="96" t="e">
        <f t="shared" si="13"/>
        <v>#N/A</v>
      </c>
      <c r="I69" s="72"/>
      <c r="J69" s="76"/>
      <c r="K69" s="13" t="str">
        <f t="shared" si="14"/>
        <v/>
      </c>
      <c r="L69" s="13" t="str">
        <f t="shared" si="15"/>
        <v/>
      </c>
      <c r="M69" s="13" t="e">
        <f>IF(AND(M68="",L69=L67),M67,IF(AND(A69&lt;&gt;"",D69="",F69=""),IF(ISNA(C69),"",IF(K69=0,IF(L69&lt;&gt;L68,INT(MAX(M$4:M68))+1,INT(MAX(M$4:M68)))+0.5,IF(L69&lt;&gt;L68,INT(MAX(M$4:M68))+1,INT(MAX(M$4:M68)))))))</f>
        <v>#N/A</v>
      </c>
      <c r="N69" s="10" t="str">
        <f t="shared" si="8"/>
        <v/>
      </c>
      <c r="O69" s="10">
        <f t="shared" si="16"/>
        <v>1</v>
      </c>
      <c r="P69" s="10">
        <f t="shared" si="17"/>
        <v>1</v>
      </c>
      <c r="Q69" s="10" t="str">
        <f>IFERROR(IF(AND(#REF!=1,O69=O68),"",IF(AND(O69=O68,OR(O69=#REF!,#REF!=""),#REF!=""),"",IF(O69="","",IF(O69&gt;=5,C69,IF(AND(#REF!=#REF!,#REF!&gt;1),C69,""))))),"")</f>
        <v/>
      </c>
      <c r="R69" s="10" t="str">
        <f t="shared" ref="R69:R91" si="19">IFERROR(IF(AND(P70=1,P69=P68),"",IF(AND(P69=P68,OR(P69=P70,P70=""),R70=""),"",IF(P69="","",IF(P69&gt;=5,C69,IF(AND(R70=C70,P70&gt;1),C69,""))))),"")</f>
        <v/>
      </c>
    </row>
    <row r="70" spans="1:18" x14ac:dyDescent="0.25">
      <c r="A70" s="102"/>
      <c r="B70" s="72"/>
      <c r="C70" s="143" t="e">
        <f t="shared" si="18"/>
        <v>#N/A</v>
      </c>
      <c r="D70" s="172"/>
      <c r="E70" s="171" t="e">
        <f t="shared" si="11"/>
        <v>#N/A</v>
      </c>
      <c r="F70" s="170"/>
      <c r="G70" s="116" t="e">
        <f t="shared" si="12"/>
        <v>#N/A</v>
      </c>
      <c r="H70" s="96" t="e">
        <f t="shared" si="13"/>
        <v>#N/A</v>
      </c>
      <c r="I70" s="72"/>
      <c r="J70" s="76"/>
      <c r="K70" s="13" t="str">
        <f t="shared" si="14"/>
        <v/>
      </c>
      <c r="L70" s="13" t="str">
        <f t="shared" si="15"/>
        <v/>
      </c>
      <c r="M70" s="13" t="e">
        <f>IF(AND(M69="",L70=L68),M68,IF(AND(A70&lt;&gt;"",D70="",F70=""),IF(ISNA(C70),"",IF(K70=0,IF(L70&lt;&gt;L69,INT(MAX(M$4:M69))+1,INT(MAX(M$4:M69)))+0.5,IF(L70&lt;&gt;L69,INT(MAX(M$4:M69))+1,INT(MAX(M$4:M69)))))))</f>
        <v>#N/A</v>
      </c>
      <c r="N70" s="10" t="str">
        <f t="shared" ref="N70:N91" si="20">IF(ISNA(M70),"",IF(AND(D70="",F70=""),IFERROR(IF(COUNTIF($M$4:$M$91,INT(M70))&gt;=6,C70,NA()),""),""))</f>
        <v/>
      </c>
      <c r="O70" s="10">
        <f t="shared" si="16"/>
        <v>1</v>
      </c>
      <c r="P70" s="10">
        <f t="shared" si="17"/>
        <v>1</v>
      </c>
      <c r="Q70" s="10" t="str">
        <f>IFERROR(IF(AND(#REF!=1,O70=O69),"",IF(AND(O70=O69,OR(O70=#REF!,#REF!=""),#REF!=""),"",IF(O70="","",IF(O70&gt;=5,C70,IF(AND(#REF!=#REF!,#REF!&gt;1),C70,""))))),"")</f>
        <v/>
      </c>
      <c r="R70" s="10" t="str">
        <f t="shared" si="19"/>
        <v/>
      </c>
    </row>
    <row r="71" spans="1:18" x14ac:dyDescent="0.25">
      <c r="A71" s="102"/>
      <c r="B71" s="72"/>
      <c r="C71" s="143" t="e">
        <f t="shared" si="18"/>
        <v>#N/A</v>
      </c>
      <c r="D71" s="172"/>
      <c r="E71" s="171" t="e">
        <f t="shared" si="11"/>
        <v>#N/A</v>
      </c>
      <c r="F71" s="170"/>
      <c r="G71" s="116" t="e">
        <f t="shared" si="12"/>
        <v>#N/A</v>
      </c>
      <c r="H71" s="96" t="e">
        <f t="shared" si="13"/>
        <v>#N/A</v>
      </c>
      <c r="I71" s="72"/>
      <c r="J71" s="76"/>
      <c r="K71" s="13" t="str">
        <f t="shared" si="14"/>
        <v/>
      </c>
      <c r="L71" s="13" t="str">
        <f t="shared" si="15"/>
        <v/>
      </c>
      <c r="M71" s="13" t="e">
        <f>IF(AND(M70="",L71=L69),M69,IF(AND(A71&lt;&gt;"",D71="",F71=""),IF(ISNA(C71),"",IF(K71=0,IF(L71&lt;&gt;L70,INT(MAX(M$4:M70))+1,INT(MAX(M$4:M70)))+0.5,IF(L71&lt;&gt;L70,INT(MAX(M$4:M70))+1,INT(MAX(M$4:M70)))))))</f>
        <v>#N/A</v>
      </c>
      <c r="N71" s="10" t="str">
        <f t="shared" si="20"/>
        <v/>
      </c>
      <c r="O71" s="10">
        <f t="shared" si="16"/>
        <v>1</v>
      </c>
      <c r="P71" s="10">
        <f t="shared" si="17"/>
        <v>1</v>
      </c>
      <c r="Q71" s="10" t="str">
        <f>IFERROR(IF(AND(#REF!=1,O71=O70),"",IF(AND(O71=O70,OR(O71=#REF!,#REF!=""),#REF!=""),"",IF(O71="","",IF(O71&gt;=5,C71,IF(AND(#REF!=#REF!,#REF!&gt;1),C71,""))))),"")</f>
        <v/>
      </c>
      <c r="R71" s="10" t="str">
        <f t="shared" si="19"/>
        <v/>
      </c>
    </row>
    <row r="72" spans="1:18" x14ac:dyDescent="0.25">
      <c r="A72" s="102"/>
      <c r="B72" s="72"/>
      <c r="C72" s="143" t="e">
        <f t="shared" si="18"/>
        <v>#N/A</v>
      </c>
      <c r="D72" s="172"/>
      <c r="E72" s="171" t="e">
        <f t="shared" si="11"/>
        <v>#N/A</v>
      </c>
      <c r="F72" s="170"/>
      <c r="G72" s="116" t="e">
        <f t="shared" si="12"/>
        <v>#N/A</v>
      </c>
      <c r="H72" s="96" t="e">
        <f t="shared" si="13"/>
        <v>#N/A</v>
      </c>
      <c r="I72" s="72"/>
      <c r="J72" s="76"/>
      <c r="K72" s="13" t="str">
        <f t="shared" si="14"/>
        <v/>
      </c>
      <c r="L72" s="13" t="str">
        <f t="shared" si="15"/>
        <v/>
      </c>
      <c r="M72" s="13" t="e">
        <f>IF(AND(M71="",L72=L70),M70,IF(AND(A72&lt;&gt;"",D72="",F72=""),IF(ISNA(C72),"",IF(K72=0,IF(L72&lt;&gt;L71,INT(MAX(M$4:M71))+1,INT(MAX(M$4:M71)))+0.5,IF(L72&lt;&gt;L71,INT(MAX(M$4:M71))+1,INT(MAX(M$4:M71)))))))</f>
        <v>#N/A</v>
      </c>
      <c r="N72" s="10" t="str">
        <f t="shared" si="20"/>
        <v/>
      </c>
      <c r="O72" s="10">
        <f t="shared" si="16"/>
        <v>1</v>
      </c>
      <c r="P72" s="10">
        <f t="shared" si="17"/>
        <v>1</v>
      </c>
      <c r="Q72" s="10" t="str">
        <f>IFERROR(IF(AND(#REF!=1,O72=O71),"",IF(AND(O72=O71,OR(O72=#REF!,#REF!=""),#REF!=""),"",IF(O72="","",IF(O72&gt;=5,C72,IF(AND(#REF!=#REF!,#REF!&gt;1),C72,""))))),"")</f>
        <v/>
      </c>
      <c r="R72" s="10" t="str">
        <f t="shared" si="19"/>
        <v/>
      </c>
    </row>
    <row r="73" spans="1:18" x14ac:dyDescent="0.25">
      <c r="A73" s="102"/>
      <c r="B73" s="72"/>
      <c r="C73" s="143" t="e">
        <f t="shared" si="18"/>
        <v>#N/A</v>
      </c>
      <c r="D73" s="172"/>
      <c r="E73" s="171" t="e">
        <f t="shared" si="11"/>
        <v>#N/A</v>
      </c>
      <c r="F73" s="170"/>
      <c r="G73" s="116" t="e">
        <f t="shared" si="12"/>
        <v>#N/A</v>
      </c>
      <c r="H73" s="96" t="e">
        <f t="shared" si="13"/>
        <v>#N/A</v>
      </c>
      <c r="I73" s="72"/>
      <c r="J73" s="76"/>
      <c r="K73" s="13" t="str">
        <f t="shared" si="14"/>
        <v/>
      </c>
      <c r="L73" s="13" t="str">
        <f t="shared" si="15"/>
        <v/>
      </c>
      <c r="M73" s="13" t="e">
        <f>IF(AND(M72="",L73=L71),M71,IF(AND(A73&lt;&gt;"",D73="",F73=""),IF(ISNA(C73),"",IF(K73=0,IF(L73&lt;&gt;L72,INT(MAX(M$4:M72))+1,INT(MAX(M$4:M72)))+0.5,IF(L73&lt;&gt;L72,INT(MAX(M$4:M72))+1,INT(MAX(M$4:M72)))))))</f>
        <v>#N/A</v>
      </c>
      <c r="N73" s="10" t="str">
        <f t="shared" si="20"/>
        <v/>
      </c>
      <c r="O73" s="10">
        <f t="shared" si="16"/>
        <v>1</v>
      </c>
      <c r="P73" s="10">
        <f t="shared" si="17"/>
        <v>1</v>
      </c>
      <c r="Q73" s="10" t="str">
        <f>IFERROR(IF(AND(#REF!=1,O73=O72),"",IF(AND(O73=O72,OR(O73=#REF!,#REF!=""),#REF!=""),"",IF(O73="","",IF(O73&gt;=5,C73,IF(AND(#REF!=#REF!,#REF!&gt;1),C73,""))))),"")</f>
        <v/>
      </c>
      <c r="R73" s="10" t="str">
        <f t="shared" si="19"/>
        <v/>
      </c>
    </row>
    <row r="74" spans="1:18" x14ac:dyDescent="0.25">
      <c r="A74" s="102"/>
      <c r="B74" s="72"/>
      <c r="C74" s="143" t="e">
        <f t="shared" si="18"/>
        <v>#N/A</v>
      </c>
      <c r="D74" s="172"/>
      <c r="E74" s="171" t="e">
        <f t="shared" si="11"/>
        <v>#N/A</v>
      </c>
      <c r="F74" s="170"/>
      <c r="G74" s="116" t="e">
        <f t="shared" si="12"/>
        <v>#N/A</v>
      </c>
      <c r="H74" s="96" t="e">
        <f t="shared" si="13"/>
        <v>#N/A</v>
      </c>
      <c r="I74" s="72"/>
      <c r="J74" s="76"/>
      <c r="K74" s="13" t="str">
        <f t="shared" si="14"/>
        <v/>
      </c>
      <c r="L74" s="13" t="str">
        <f t="shared" si="15"/>
        <v/>
      </c>
      <c r="M74" s="13" t="e">
        <f>IF(AND(M73="",L74=L72),M72,IF(AND(A74&lt;&gt;"",D74="",F74=""),IF(ISNA(C74),"",IF(K74=0,IF(L74&lt;&gt;L73,INT(MAX(M$4:M73))+1,INT(MAX(M$4:M73)))+0.5,IF(L74&lt;&gt;L73,INT(MAX(M$4:M73))+1,INT(MAX(M$4:M73)))))))</f>
        <v>#N/A</v>
      </c>
      <c r="N74" s="10" t="str">
        <f t="shared" si="20"/>
        <v/>
      </c>
      <c r="O74" s="10">
        <f t="shared" si="16"/>
        <v>1</v>
      </c>
      <c r="P74" s="10">
        <f t="shared" si="17"/>
        <v>1</v>
      </c>
      <c r="Q74" s="10" t="str">
        <f>IFERROR(IF(AND(#REF!=1,O74=O73),"",IF(AND(O74=O73,OR(O74=#REF!,#REF!=""),#REF!=""),"",IF(O74="","",IF(O74&gt;=5,C74,IF(AND(#REF!=#REF!,#REF!&gt;1),C74,""))))),"")</f>
        <v/>
      </c>
      <c r="R74" s="10" t="str">
        <f t="shared" si="19"/>
        <v/>
      </c>
    </row>
    <row r="75" spans="1:18" x14ac:dyDescent="0.25">
      <c r="A75" s="102"/>
      <c r="B75" s="72"/>
      <c r="C75" s="143" t="e">
        <f t="shared" si="18"/>
        <v>#N/A</v>
      </c>
      <c r="D75" s="172"/>
      <c r="E75" s="171" t="e">
        <f t="shared" si="11"/>
        <v>#N/A</v>
      </c>
      <c r="F75" s="170"/>
      <c r="G75" s="116" t="e">
        <f t="shared" si="12"/>
        <v>#N/A</v>
      </c>
      <c r="H75" s="96" t="e">
        <f t="shared" si="13"/>
        <v>#N/A</v>
      </c>
      <c r="I75" s="72"/>
      <c r="J75" s="76"/>
      <c r="K75" s="13" t="str">
        <f t="shared" si="14"/>
        <v/>
      </c>
      <c r="L75" s="13" t="str">
        <f t="shared" si="15"/>
        <v/>
      </c>
      <c r="M75" s="13" t="e">
        <f>IF(AND(M74="",L75=L73),M73,IF(AND(A75&lt;&gt;"",D75="",F75=""),IF(ISNA(C75),"",IF(K75=0,IF(L75&lt;&gt;L74,INT(MAX(M$4:M74))+1,INT(MAX(M$4:M74)))+0.5,IF(L75&lt;&gt;L74,INT(MAX(M$4:M74))+1,INT(MAX(M$4:M74)))))))</f>
        <v>#N/A</v>
      </c>
      <c r="N75" s="10" t="str">
        <f t="shared" si="20"/>
        <v/>
      </c>
      <c r="O75" s="10">
        <f t="shared" si="16"/>
        <v>1</v>
      </c>
      <c r="P75" s="10">
        <f t="shared" si="17"/>
        <v>1</v>
      </c>
      <c r="Q75" s="10" t="str">
        <f>IFERROR(IF(AND(#REF!=1,O75=O74),"",IF(AND(O75=O74,OR(O75=#REF!,#REF!=""),#REF!=""),"",IF(O75="","",IF(O75&gt;=5,C75,IF(AND(#REF!=#REF!,#REF!&gt;1),C75,""))))),"")</f>
        <v/>
      </c>
      <c r="R75" s="10" t="str">
        <f t="shared" si="19"/>
        <v/>
      </c>
    </row>
    <row r="76" spans="1:18" x14ac:dyDescent="0.25">
      <c r="A76" s="102"/>
      <c r="B76" s="72"/>
      <c r="C76" s="143" t="e">
        <f t="shared" si="18"/>
        <v>#N/A</v>
      </c>
      <c r="D76" s="172"/>
      <c r="E76" s="171" t="e">
        <f t="shared" si="11"/>
        <v>#N/A</v>
      </c>
      <c r="F76" s="170"/>
      <c r="G76" s="116" t="e">
        <f t="shared" si="12"/>
        <v>#N/A</v>
      </c>
      <c r="H76" s="96" t="e">
        <f t="shared" si="13"/>
        <v>#N/A</v>
      </c>
      <c r="I76" s="72"/>
      <c r="J76" s="76"/>
      <c r="K76" s="13" t="str">
        <f t="shared" si="14"/>
        <v/>
      </c>
      <c r="L76" s="13" t="str">
        <f t="shared" si="15"/>
        <v/>
      </c>
      <c r="M76" s="13" t="e">
        <f>IF(AND(M75="",L76=L74),M74,IF(AND(A76&lt;&gt;"",D76="",F76=""),IF(ISNA(C76),"",IF(K76=0,IF(L76&lt;&gt;L75,INT(MAX(M$4:M75))+1,INT(MAX(M$4:M75)))+0.5,IF(L76&lt;&gt;L75,INT(MAX(M$4:M75))+1,INT(MAX(M$4:M75)))))))</f>
        <v>#N/A</v>
      </c>
      <c r="N76" s="10" t="str">
        <f t="shared" si="20"/>
        <v/>
      </c>
      <c r="O76" s="10">
        <f t="shared" si="16"/>
        <v>1</v>
      </c>
      <c r="P76" s="10">
        <f t="shared" si="17"/>
        <v>1</v>
      </c>
      <c r="Q76" s="10" t="str">
        <f>IFERROR(IF(AND(#REF!=1,O76=O75),"",IF(AND(O76=O75,OR(O76=#REF!,#REF!=""),#REF!=""),"",IF(O76="","",IF(O76&gt;=5,C76,IF(AND(#REF!=#REF!,#REF!&gt;1),C76,""))))),"")</f>
        <v/>
      </c>
      <c r="R76" s="10" t="str">
        <f t="shared" si="19"/>
        <v/>
      </c>
    </row>
    <row r="77" spans="1:18" x14ac:dyDescent="0.25">
      <c r="A77" s="102"/>
      <c r="B77" s="72"/>
      <c r="C77" s="143" t="e">
        <f t="shared" si="18"/>
        <v>#N/A</v>
      </c>
      <c r="D77" s="172"/>
      <c r="E77" s="171" t="e">
        <f t="shared" si="11"/>
        <v>#N/A</v>
      </c>
      <c r="F77" s="170"/>
      <c r="G77" s="116" t="e">
        <f t="shared" si="12"/>
        <v>#N/A</v>
      </c>
      <c r="H77" s="96" t="e">
        <f t="shared" si="13"/>
        <v>#N/A</v>
      </c>
      <c r="I77" s="72"/>
      <c r="J77" s="76"/>
      <c r="K77" s="13" t="str">
        <f t="shared" si="14"/>
        <v/>
      </c>
      <c r="L77" s="13" t="str">
        <f t="shared" si="15"/>
        <v/>
      </c>
      <c r="M77" s="13" t="e">
        <f>IF(AND(M76="",L77=L75),M75,IF(AND(A77&lt;&gt;"",D77="",F77=""),IF(ISNA(C77),"",IF(K77=0,IF(L77&lt;&gt;L76,INT(MAX(M$4:M76))+1,INT(MAX(M$4:M76)))+0.5,IF(L77&lt;&gt;L76,INT(MAX(M$4:M76))+1,INT(MAX(M$4:M76)))))))</f>
        <v>#N/A</v>
      </c>
      <c r="N77" s="10" t="str">
        <f t="shared" si="20"/>
        <v/>
      </c>
      <c r="O77" s="10">
        <f t="shared" si="16"/>
        <v>1</v>
      </c>
      <c r="P77" s="10">
        <f t="shared" si="17"/>
        <v>1</v>
      </c>
      <c r="Q77" s="10" t="str">
        <f>IFERROR(IF(AND(#REF!=1,O77=O76),"",IF(AND(O77=O76,OR(O77=#REF!,#REF!=""),#REF!=""),"",IF(O77="","",IF(O77&gt;=5,C77,IF(AND(#REF!=#REF!,#REF!&gt;1),C77,""))))),"")</f>
        <v/>
      </c>
      <c r="R77" s="10" t="str">
        <f t="shared" si="19"/>
        <v/>
      </c>
    </row>
    <row r="78" spans="1:18" x14ac:dyDescent="0.25">
      <c r="A78" s="102"/>
      <c r="B78" s="72"/>
      <c r="C78" s="143" t="e">
        <f t="shared" si="18"/>
        <v>#N/A</v>
      </c>
      <c r="D78" s="172"/>
      <c r="E78" s="171" t="e">
        <f t="shared" si="11"/>
        <v>#N/A</v>
      </c>
      <c r="F78" s="170"/>
      <c r="G78" s="116" t="e">
        <f t="shared" si="12"/>
        <v>#N/A</v>
      </c>
      <c r="H78" s="96" t="e">
        <f t="shared" si="13"/>
        <v>#N/A</v>
      </c>
      <c r="I78" s="72"/>
      <c r="J78" s="76"/>
      <c r="K78" s="13" t="str">
        <f t="shared" si="14"/>
        <v/>
      </c>
      <c r="L78" s="13" t="str">
        <f t="shared" si="15"/>
        <v/>
      </c>
      <c r="M78" s="13" t="e">
        <f>IF(AND(M77="",L78=L76),M76,IF(AND(A78&lt;&gt;"",D78="",F78=""),IF(ISNA(C78),"",IF(K78=0,IF(L78&lt;&gt;L77,INT(MAX(M$4:M77))+1,INT(MAX(M$4:M77)))+0.5,IF(L78&lt;&gt;L77,INT(MAX(M$4:M77))+1,INT(MAX(M$4:M77)))))))</f>
        <v>#N/A</v>
      </c>
      <c r="N78" s="10" t="str">
        <f t="shared" si="20"/>
        <v/>
      </c>
      <c r="O78" s="10">
        <f t="shared" si="16"/>
        <v>1</v>
      </c>
      <c r="P78" s="10">
        <f t="shared" si="17"/>
        <v>1</v>
      </c>
      <c r="Q78" s="10" t="str">
        <f>IFERROR(IF(AND(#REF!=1,O78=O77),"",IF(AND(O78=O77,OR(O78=#REF!,#REF!=""),#REF!=""),"",IF(O78="","",IF(O78&gt;=5,C78,IF(AND(#REF!=#REF!,#REF!&gt;1),C78,""))))),"")</f>
        <v/>
      </c>
      <c r="R78" s="10" t="str">
        <f t="shared" si="19"/>
        <v/>
      </c>
    </row>
    <row r="79" spans="1:18" x14ac:dyDescent="0.25">
      <c r="A79" s="102"/>
      <c r="B79" s="72"/>
      <c r="C79" s="143" t="e">
        <f t="shared" si="18"/>
        <v>#N/A</v>
      </c>
      <c r="D79" s="172"/>
      <c r="E79" s="171" t="e">
        <f t="shared" si="11"/>
        <v>#N/A</v>
      </c>
      <c r="F79" s="170"/>
      <c r="G79" s="116" t="e">
        <f t="shared" si="12"/>
        <v>#N/A</v>
      </c>
      <c r="H79" s="96" t="e">
        <f t="shared" si="13"/>
        <v>#N/A</v>
      </c>
      <c r="I79" s="72"/>
      <c r="J79" s="76"/>
      <c r="K79" s="13" t="str">
        <f t="shared" si="14"/>
        <v/>
      </c>
      <c r="L79" s="13" t="str">
        <f t="shared" si="15"/>
        <v/>
      </c>
      <c r="M79" s="13" t="e">
        <f>IF(AND(M78="",L79=L77),M77,IF(AND(A79&lt;&gt;"",D79="",F79=""),IF(ISNA(C79),"",IF(K79=0,IF(L79&lt;&gt;L78,INT(MAX(M$4:M78))+1,INT(MAX(M$4:M78)))+0.5,IF(L79&lt;&gt;L78,INT(MAX(M$4:M78))+1,INT(MAX(M$4:M78)))))))</f>
        <v>#N/A</v>
      </c>
      <c r="N79" s="10" t="str">
        <f t="shared" si="20"/>
        <v/>
      </c>
      <c r="O79" s="10">
        <f t="shared" si="16"/>
        <v>1</v>
      </c>
      <c r="P79" s="10">
        <f t="shared" si="17"/>
        <v>1</v>
      </c>
      <c r="Q79" s="10" t="str">
        <f>IFERROR(IF(AND(#REF!=1,O79=O78),"",IF(AND(O79=O78,OR(O79=#REF!,#REF!=""),#REF!=""),"",IF(O79="","",IF(O79&gt;=5,C79,IF(AND(#REF!=#REF!,#REF!&gt;1),C79,""))))),"")</f>
        <v/>
      </c>
      <c r="R79" s="10" t="str">
        <f t="shared" si="19"/>
        <v/>
      </c>
    </row>
    <row r="80" spans="1:18" x14ac:dyDescent="0.25">
      <c r="A80" s="102"/>
      <c r="B80" s="72"/>
      <c r="C80" s="143" t="e">
        <f t="shared" si="18"/>
        <v>#N/A</v>
      </c>
      <c r="D80" s="172"/>
      <c r="E80" s="171" t="e">
        <f t="shared" si="11"/>
        <v>#N/A</v>
      </c>
      <c r="F80" s="170"/>
      <c r="G80" s="116" t="e">
        <f t="shared" si="12"/>
        <v>#N/A</v>
      </c>
      <c r="H80" s="96" t="e">
        <f t="shared" si="13"/>
        <v>#N/A</v>
      </c>
      <c r="I80" s="72"/>
      <c r="J80" s="76"/>
      <c r="K80" s="13" t="str">
        <f t="shared" si="14"/>
        <v/>
      </c>
      <c r="L80" s="13" t="str">
        <f t="shared" si="15"/>
        <v/>
      </c>
      <c r="M80" s="13" t="e">
        <f>IF(AND(M79="",L80=L78),M78,IF(AND(A80&lt;&gt;"",D80="",F80=""),IF(ISNA(C80),"",IF(K80=0,IF(L80&lt;&gt;L79,INT(MAX(M$4:M79))+1,INT(MAX(M$4:M79)))+0.5,IF(L80&lt;&gt;L79,INT(MAX(M$4:M79))+1,INT(MAX(M$4:M79)))))))</f>
        <v>#N/A</v>
      </c>
      <c r="N80" s="10" t="str">
        <f t="shared" si="20"/>
        <v/>
      </c>
      <c r="O80" s="10">
        <f t="shared" si="16"/>
        <v>1</v>
      </c>
      <c r="P80" s="10">
        <f t="shared" si="17"/>
        <v>1</v>
      </c>
      <c r="Q80" s="10" t="str">
        <f>IFERROR(IF(AND(#REF!=1,O80=O79),"",IF(AND(O80=O79,OR(O80=#REF!,#REF!=""),#REF!=""),"",IF(O80="","",IF(O80&gt;=5,C80,IF(AND(#REF!=#REF!,#REF!&gt;1),C80,""))))),"")</f>
        <v/>
      </c>
      <c r="R80" s="10" t="str">
        <f t="shared" si="19"/>
        <v/>
      </c>
    </row>
    <row r="81" spans="1:19" x14ac:dyDescent="0.25">
      <c r="A81" s="102"/>
      <c r="B81" s="72"/>
      <c r="C81" s="143" t="e">
        <f t="shared" si="18"/>
        <v>#N/A</v>
      </c>
      <c r="D81" s="172"/>
      <c r="E81" s="171" t="e">
        <f t="shared" si="11"/>
        <v>#N/A</v>
      </c>
      <c r="F81" s="170"/>
      <c r="G81" s="116" t="e">
        <f t="shared" si="12"/>
        <v>#N/A</v>
      </c>
      <c r="H81" s="96" t="e">
        <f t="shared" si="13"/>
        <v>#N/A</v>
      </c>
      <c r="I81" s="72"/>
      <c r="J81" s="76"/>
      <c r="K81" s="13" t="str">
        <f t="shared" si="14"/>
        <v/>
      </c>
      <c r="L81" s="13" t="str">
        <f t="shared" si="15"/>
        <v/>
      </c>
      <c r="M81" s="13" t="e">
        <f>IF(AND(M80="",L81=L79),M79,IF(AND(A81&lt;&gt;"",D81="",F81=""),IF(ISNA(C81),"",IF(K81=0,IF(L81&lt;&gt;L80,INT(MAX(M$4:M80))+1,INT(MAX(M$4:M80)))+0.5,IF(L81&lt;&gt;L80,INT(MAX(M$4:M80))+1,INT(MAX(M$4:M80)))))))</f>
        <v>#N/A</v>
      </c>
      <c r="N81" s="10" t="str">
        <f t="shared" si="20"/>
        <v/>
      </c>
      <c r="O81" s="10">
        <f t="shared" si="16"/>
        <v>1</v>
      </c>
      <c r="P81" s="10">
        <f t="shared" si="17"/>
        <v>1</v>
      </c>
      <c r="Q81" s="10" t="str">
        <f>IFERROR(IF(AND(#REF!=1,O81=O80),"",IF(AND(O81=O80,OR(O81=#REF!,#REF!=""),#REF!=""),"",IF(O81="","",IF(O81&gt;=5,C81,IF(AND(#REF!=#REF!,#REF!&gt;1),C81,""))))),"")</f>
        <v/>
      </c>
      <c r="R81" s="10" t="str">
        <f t="shared" si="19"/>
        <v/>
      </c>
    </row>
    <row r="82" spans="1:19" x14ac:dyDescent="0.25">
      <c r="A82" s="102"/>
      <c r="B82" s="72"/>
      <c r="C82" s="143" t="e">
        <f t="shared" si="18"/>
        <v>#N/A</v>
      </c>
      <c r="D82" s="172"/>
      <c r="E82" s="171" t="e">
        <f t="shared" si="11"/>
        <v>#N/A</v>
      </c>
      <c r="F82" s="170"/>
      <c r="G82" s="116" t="e">
        <f t="shared" si="12"/>
        <v>#N/A</v>
      </c>
      <c r="H82" s="96" t="e">
        <f t="shared" si="13"/>
        <v>#N/A</v>
      </c>
      <c r="I82" s="72"/>
      <c r="J82" s="76"/>
      <c r="K82" s="13" t="str">
        <f t="shared" si="14"/>
        <v/>
      </c>
      <c r="L82" s="13" t="str">
        <f t="shared" si="15"/>
        <v/>
      </c>
      <c r="M82" s="13" t="e">
        <f>IF(AND(M81="",L82=L80),M80,IF(AND(A82&lt;&gt;"",D82="",F82=""),IF(ISNA(C82),"",IF(K82=0,IF(L82&lt;&gt;L81,INT(MAX(M$4:M81))+1,INT(MAX(M$4:M81)))+0.5,IF(L82&lt;&gt;L81,INT(MAX(M$4:M81))+1,INT(MAX(M$4:M81)))))))</f>
        <v>#N/A</v>
      </c>
      <c r="N82" s="10" t="str">
        <f t="shared" si="20"/>
        <v/>
      </c>
      <c r="O82" s="10">
        <f t="shared" si="16"/>
        <v>1</v>
      </c>
      <c r="P82" s="10">
        <f t="shared" si="17"/>
        <v>1</v>
      </c>
      <c r="Q82" s="10" t="str">
        <f>IFERROR(IF(AND(#REF!=1,O82=O81),"",IF(AND(O82=O81,OR(O82=#REF!,#REF!=""),#REF!=""),"",IF(O82="","",IF(O82&gt;=5,C82,IF(AND(#REF!=#REF!,#REF!&gt;1),C82,""))))),"")</f>
        <v/>
      </c>
      <c r="R82" s="10" t="str">
        <f t="shared" si="19"/>
        <v/>
      </c>
    </row>
    <row r="83" spans="1:19" x14ac:dyDescent="0.25">
      <c r="A83" s="102"/>
      <c r="B83" s="72"/>
      <c r="C83" s="143" t="e">
        <f t="shared" si="18"/>
        <v>#N/A</v>
      </c>
      <c r="D83" s="172"/>
      <c r="E83" s="171" t="e">
        <f t="shared" si="11"/>
        <v>#N/A</v>
      </c>
      <c r="F83" s="170"/>
      <c r="G83" s="116" t="e">
        <f t="shared" si="12"/>
        <v>#N/A</v>
      </c>
      <c r="H83" s="96" t="e">
        <f t="shared" si="13"/>
        <v>#N/A</v>
      </c>
      <c r="I83" s="72"/>
      <c r="J83" s="76"/>
      <c r="K83" s="13" t="str">
        <f t="shared" si="14"/>
        <v/>
      </c>
      <c r="L83" s="13" t="str">
        <f t="shared" si="15"/>
        <v/>
      </c>
      <c r="M83" s="13" t="e">
        <f>IF(AND(M82="",L83=L81),M81,IF(AND(A83&lt;&gt;"",D83="",F83=""),IF(ISNA(C83),"",IF(K83=0,IF(L83&lt;&gt;L82,INT(MAX(M$4:M82))+1,INT(MAX(M$4:M82)))+0.5,IF(L83&lt;&gt;L82,INT(MAX(M$4:M82))+1,INT(MAX(M$4:M82)))))))</f>
        <v>#N/A</v>
      </c>
      <c r="N83" s="10" t="str">
        <f t="shared" si="20"/>
        <v/>
      </c>
      <c r="O83" s="10">
        <f t="shared" si="16"/>
        <v>1</v>
      </c>
      <c r="P83" s="10">
        <f t="shared" si="17"/>
        <v>1</v>
      </c>
      <c r="Q83" s="10" t="str">
        <f>IFERROR(IF(AND(#REF!=1,O83=O82),"",IF(AND(O83=O82,OR(O83=#REF!,#REF!=""),#REF!=""),"",IF(O83="","",IF(O83&gt;=5,C83,IF(AND(#REF!=#REF!,#REF!&gt;1),C83,""))))),"")</f>
        <v/>
      </c>
      <c r="R83" s="10" t="str">
        <f t="shared" si="19"/>
        <v/>
      </c>
    </row>
    <row r="84" spans="1:19" x14ac:dyDescent="0.25">
      <c r="A84" s="102"/>
      <c r="B84" s="72"/>
      <c r="C84" s="143" t="e">
        <f t="shared" si="18"/>
        <v>#N/A</v>
      </c>
      <c r="D84" s="172"/>
      <c r="E84" s="171" t="e">
        <f t="shared" si="11"/>
        <v>#N/A</v>
      </c>
      <c r="F84" s="170"/>
      <c r="G84" s="116" t="e">
        <f t="shared" si="12"/>
        <v>#N/A</v>
      </c>
      <c r="H84" s="96" t="e">
        <f t="shared" si="13"/>
        <v>#N/A</v>
      </c>
      <c r="I84" s="72"/>
      <c r="J84" s="76"/>
      <c r="K84" s="13" t="str">
        <f t="shared" si="14"/>
        <v/>
      </c>
      <c r="L84" s="13" t="str">
        <f t="shared" si="15"/>
        <v/>
      </c>
      <c r="M84" s="13" t="e">
        <f>IF(AND(M83="",L84=L82),M82,IF(AND(A84&lt;&gt;"",D84="",F84=""),IF(ISNA(C84),"",IF(K84=0,IF(L84&lt;&gt;L83,INT(MAX(M$4:M83))+1,INT(MAX(M$4:M83)))+0.5,IF(L84&lt;&gt;L83,INT(MAX(M$4:M83))+1,INT(MAX(M$4:M83)))))))</f>
        <v>#N/A</v>
      </c>
      <c r="N84" s="10" t="str">
        <f t="shared" si="20"/>
        <v/>
      </c>
      <c r="O84" s="10">
        <f t="shared" si="16"/>
        <v>1</v>
      </c>
      <c r="P84" s="10">
        <f t="shared" si="17"/>
        <v>1</v>
      </c>
      <c r="Q84" s="10" t="str">
        <f>IFERROR(IF(AND(#REF!=1,O84=O83),"",IF(AND(O84=O83,OR(O84=#REF!,#REF!=""),#REF!=""),"",IF(O84="","",IF(O84&gt;=5,C84,IF(AND(#REF!=#REF!,#REF!&gt;1),C84,""))))),"")</f>
        <v/>
      </c>
      <c r="R84" s="10" t="str">
        <f t="shared" si="19"/>
        <v/>
      </c>
    </row>
    <row r="85" spans="1:19" x14ac:dyDescent="0.25">
      <c r="A85" s="102"/>
      <c r="B85" s="72"/>
      <c r="C85" s="143" t="e">
        <f t="shared" si="18"/>
        <v>#N/A</v>
      </c>
      <c r="D85" s="172"/>
      <c r="E85" s="171" t="e">
        <f t="shared" ref="E85:E91" si="21">MEDIAN($C$4:$C$15)</f>
        <v>#N/A</v>
      </c>
      <c r="F85" s="170"/>
      <c r="G85" s="116" t="e">
        <f t="shared" si="12"/>
        <v>#N/A</v>
      </c>
      <c r="H85" s="96" t="e">
        <f t="shared" si="13"/>
        <v>#N/A</v>
      </c>
      <c r="I85" s="72"/>
      <c r="J85" s="76"/>
      <c r="K85" s="13" t="str">
        <f t="shared" si="14"/>
        <v/>
      </c>
      <c r="L85" s="13" t="str">
        <f t="shared" si="15"/>
        <v/>
      </c>
      <c r="M85" s="13" t="e">
        <f>IF(AND(M84="",L85=L83),M83,IF(AND(A85&lt;&gt;"",D85="",F85=""),IF(ISNA(C85),"",IF(K85=0,IF(L85&lt;&gt;L84,INT(MAX(M$4:M84))+1,INT(MAX(M$4:M84)))+0.5,IF(L85&lt;&gt;L84,INT(MAX(M$4:M84))+1,INT(MAX(M$4:M84)))))))</f>
        <v>#N/A</v>
      </c>
      <c r="N85" s="10" t="str">
        <f t="shared" si="20"/>
        <v/>
      </c>
      <c r="O85" s="10">
        <f t="shared" si="16"/>
        <v>1</v>
      </c>
      <c r="P85" s="10">
        <f t="shared" si="17"/>
        <v>1</v>
      </c>
      <c r="Q85" s="10" t="str">
        <f>IFERROR(IF(AND(#REF!=1,O85=O84),"",IF(AND(O85=O84,OR(O85=#REF!,#REF!=""),#REF!=""),"",IF(O85="","",IF(O85&gt;=5,C85,IF(AND(#REF!=#REF!,#REF!&gt;1),C85,""))))),"")</f>
        <v/>
      </c>
      <c r="R85" s="10" t="str">
        <f t="shared" si="19"/>
        <v/>
      </c>
    </row>
    <row r="86" spans="1:19" x14ac:dyDescent="0.25">
      <c r="A86" s="102"/>
      <c r="B86" s="72"/>
      <c r="C86" s="143" t="e">
        <f t="shared" si="18"/>
        <v>#N/A</v>
      </c>
      <c r="D86" s="172"/>
      <c r="E86" s="171" t="e">
        <f t="shared" si="21"/>
        <v>#N/A</v>
      </c>
      <c r="F86" s="170"/>
      <c r="G86" s="116" t="e">
        <f t="shared" si="12"/>
        <v>#N/A</v>
      </c>
      <c r="H86" s="96" t="e">
        <f t="shared" si="13"/>
        <v>#N/A</v>
      </c>
      <c r="I86" s="72"/>
      <c r="J86" s="76"/>
      <c r="K86" s="13" t="str">
        <f t="shared" si="14"/>
        <v/>
      </c>
      <c r="L86" s="13" t="str">
        <f t="shared" si="15"/>
        <v/>
      </c>
      <c r="M86" s="13" t="e">
        <f>IF(AND(M85="",L86=L84),M84,IF(AND(A86&lt;&gt;"",D86="",F86=""),IF(ISNA(C86),"",IF(K86=0,IF(L86&lt;&gt;L85,INT(MAX(M$4:M85))+1,INT(MAX(M$4:M85)))+0.5,IF(L86&lt;&gt;L85,INT(MAX(M$4:M85))+1,INT(MAX(M$4:M85)))))))</f>
        <v>#N/A</v>
      </c>
      <c r="N86" s="10" t="str">
        <f t="shared" si="20"/>
        <v/>
      </c>
      <c r="O86" s="10">
        <f t="shared" si="16"/>
        <v>1</v>
      </c>
      <c r="P86" s="10">
        <f t="shared" si="17"/>
        <v>1</v>
      </c>
      <c r="Q86" s="10" t="str">
        <f>IFERROR(IF(AND(#REF!=1,O86=O85),"",IF(AND(O86=O85,OR(O86=#REF!,#REF!=""),#REF!=""),"",IF(O86="","",IF(O86&gt;=5,C86,IF(AND(#REF!=#REF!,#REF!&gt;1),C86,""))))),"")</f>
        <v/>
      </c>
      <c r="R86" s="10" t="str">
        <f t="shared" si="19"/>
        <v/>
      </c>
    </row>
    <row r="87" spans="1:19" x14ac:dyDescent="0.25">
      <c r="A87" s="102"/>
      <c r="B87" s="72"/>
      <c r="C87" s="143" t="e">
        <f t="shared" si="18"/>
        <v>#N/A</v>
      </c>
      <c r="D87" s="172"/>
      <c r="E87" s="171" t="e">
        <f t="shared" si="21"/>
        <v>#N/A</v>
      </c>
      <c r="F87" s="170"/>
      <c r="G87" s="116" t="e">
        <f t="shared" si="12"/>
        <v>#N/A</v>
      </c>
      <c r="H87" s="96" t="e">
        <f t="shared" si="13"/>
        <v>#N/A</v>
      </c>
      <c r="I87" s="72"/>
      <c r="J87" s="76"/>
      <c r="K87" s="13" t="str">
        <f t="shared" si="14"/>
        <v/>
      </c>
      <c r="L87" s="13" t="str">
        <f t="shared" si="15"/>
        <v/>
      </c>
      <c r="M87" s="13" t="e">
        <f>IF(AND(M86="",L87=L85),M85,IF(AND(A87&lt;&gt;"",D87="",F87=""),IF(ISNA(C87),"",IF(K87=0,IF(L87&lt;&gt;L86,INT(MAX(M$4:M86))+1,INT(MAX(M$4:M86)))+0.5,IF(L87&lt;&gt;L86,INT(MAX(M$4:M86))+1,INT(MAX(M$4:M86)))))))</f>
        <v>#N/A</v>
      </c>
      <c r="N87" s="10" t="str">
        <f t="shared" si="20"/>
        <v/>
      </c>
      <c r="O87" s="10">
        <f t="shared" si="16"/>
        <v>1</v>
      </c>
      <c r="P87" s="10">
        <f t="shared" si="17"/>
        <v>1</v>
      </c>
      <c r="Q87" s="10" t="str">
        <f>IFERROR(IF(AND(#REF!=1,O87=O86),"",IF(AND(O87=O86,OR(O87=#REF!,#REF!=""),#REF!=""),"",IF(O87="","",IF(O87&gt;=5,C87,IF(AND(#REF!=#REF!,#REF!&gt;1),C87,""))))),"")</f>
        <v/>
      </c>
      <c r="R87" s="10" t="str">
        <f t="shared" si="19"/>
        <v/>
      </c>
    </row>
    <row r="88" spans="1:19" x14ac:dyDescent="0.25">
      <c r="A88" s="102"/>
      <c r="B88" s="72"/>
      <c r="C88" s="143" t="e">
        <f t="shared" si="18"/>
        <v>#N/A</v>
      </c>
      <c r="D88" s="172"/>
      <c r="E88" s="171" t="e">
        <f t="shared" si="21"/>
        <v>#N/A</v>
      </c>
      <c r="F88" s="170"/>
      <c r="G88" s="116" t="e">
        <f t="shared" si="12"/>
        <v>#N/A</v>
      </c>
      <c r="H88" s="96" t="e">
        <f t="shared" si="13"/>
        <v>#N/A</v>
      </c>
      <c r="I88" s="72"/>
      <c r="J88" s="76"/>
      <c r="K88" s="13" t="str">
        <f t="shared" si="14"/>
        <v/>
      </c>
      <c r="L88" s="13" t="str">
        <f t="shared" si="15"/>
        <v/>
      </c>
      <c r="M88" s="13" t="e">
        <f>IF(AND(M87="",L88=L86),M86,IF(AND(A88&lt;&gt;"",D88="",F88=""),IF(ISNA(C88),"",IF(K88=0,IF(L88&lt;&gt;L87,INT(MAX(M$4:M87))+1,INT(MAX(M$4:M87)))+0.5,IF(L88&lt;&gt;L87,INT(MAX(M$4:M87))+1,INT(MAX(M$4:M87)))))))</f>
        <v>#N/A</v>
      </c>
      <c r="N88" s="10" t="str">
        <f t="shared" si="20"/>
        <v/>
      </c>
      <c r="O88" s="10">
        <f t="shared" si="16"/>
        <v>1</v>
      </c>
      <c r="P88" s="10">
        <f t="shared" si="17"/>
        <v>1</v>
      </c>
      <c r="Q88" s="10" t="str">
        <f>IFERROR(IF(AND(#REF!=1,O88=O87),"",IF(AND(O88=O87,OR(O88=#REF!,#REF!=""),#REF!=""),"",IF(O88="","",IF(O88&gt;=5,C88,IF(AND(#REF!=#REF!,#REF!&gt;1),C88,""))))),"")</f>
        <v/>
      </c>
      <c r="R88" s="10" t="str">
        <f t="shared" si="19"/>
        <v/>
      </c>
    </row>
    <row r="89" spans="1:19" x14ac:dyDescent="0.25">
      <c r="A89" s="102"/>
      <c r="B89" s="72"/>
      <c r="C89" s="143" t="e">
        <f t="shared" si="18"/>
        <v>#N/A</v>
      </c>
      <c r="D89" s="172"/>
      <c r="E89" s="171" t="e">
        <f t="shared" si="21"/>
        <v>#N/A</v>
      </c>
      <c r="F89" s="170"/>
      <c r="G89" s="116" t="e">
        <f t="shared" si="12"/>
        <v>#N/A</v>
      </c>
      <c r="H89" s="96" t="e">
        <f t="shared" si="13"/>
        <v>#N/A</v>
      </c>
      <c r="I89" s="72"/>
      <c r="J89" s="76"/>
      <c r="K89" s="13" t="str">
        <f t="shared" si="14"/>
        <v/>
      </c>
      <c r="L89" s="13" t="str">
        <f t="shared" si="15"/>
        <v/>
      </c>
      <c r="M89" s="13" t="e">
        <f>IF(AND(M88="",L89=L87),M87,IF(AND(A89&lt;&gt;"",D89="",F89=""),IF(ISNA(C89),"",IF(K89=0,IF(L89&lt;&gt;L88,INT(MAX(M$4:M88))+1,INT(MAX(M$4:M88)))+0.5,IF(L89&lt;&gt;L88,INT(MAX(M$4:M88))+1,INT(MAX(M$4:M88)))))))</f>
        <v>#N/A</v>
      </c>
      <c r="N89" s="10" t="str">
        <f t="shared" si="20"/>
        <v/>
      </c>
      <c r="O89" s="10">
        <f t="shared" si="16"/>
        <v>1</v>
      </c>
      <c r="P89" s="10">
        <f t="shared" si="17"/>
        <v>1</v>
      </c>
      <c r="Q89" s="10" t="str">
        <f>IFERROR(IF(AND(#REF!=1,O89=O88),"",IF(AND(O89=O88,OR(O89=#REF!,#REF!=""),#REF!=""),"",IF(O89="","",IF(O89&gt;=5,C89,IF(AND(#REF!=#REF!,#REF!&gt;1),C89,""))))),"")</f>
        <v/>
      </c>
      <c r="R89" s="10" t="str">
        <f t="shared" si="19"/>
        <v/>
      </c>
    </row>
    <row r="90" spans="1:19" x14ac:dyDescent="0.25">
      <c r="A90" s="102"/>
      <c r="B90" s="72"/>
      <c r="C90" s="143" t="e">
        <f t="shared" si="18"/>
        <v>#N/A</v>
      </c>
      <c r="D90" s="172"/>
      <c r="E90" s="171" t="e">
        <f t="shared" si="21"/>
        <v>#N/A</v>
      </c>
      <c r="F90" s="170"/>
      <c r="G90" s="116" t="e">
        <f t="shared" si="12"/>
        <v>#N/A</v>
      </c>
      <c r="H90" s="96" t="e">
        <f t="shared" si="13"/>
        <v>#N/A</v>
      </c>
      <c r="I90" s="72"/>
      <c r="J90" s="76"/>
      <c r="K90" s="13" t="str">
        <f t="shared" si="14"/>
        <v/>
      </c>
      <c r="L90" s="13" t="str">
        <f t="shared" si="15"/>
        <v/>
      </c>
      <c r="M90" s="13" t="e">
        <f>IF(AND(M89="",L90=L88),M88,IF(AND(A90&lt;&gt;"",D90="",F90=""),IF(ISNA(C90),"",IF(K90=0,IF(L90&lt;&gt;L89,INT(MAX(M$4:M89))+1,INT(MAX(M$4:M89)))+0.5,IF(L90&lt;&gt;L89,INT(MAX(M$4:M89))+1,INT(MAX(M$4:M89)))))))</f>
        <v>#N/A</v>
      </c>
      <c r="N90" s="10" t="str">
        <f t="shared" si="20"/>
        <v/>
      </c>
      <c r="O90" s="10">
        <f t="shared" si="16"/>
        <v>1</v>
      </c>
      <c r="P90" s="10">
        <f t="shared" si="17"/>
        <v>1</v>
      </c>
      <c r="Q90" s="10" t="str">
        <f>IFERROR(IF(AND(#REF!=1,O90=O89),"",IF(AND(O90=O89,OR(O90=#REF!,#REF!=""),#REF!=""),"",IF(O90="","",IF(O90&gt;=5,C90,IF(AND(#REF!=#REF!,#REF!&gt;1),C90,""))))),"")</f>
        <v/>
      </c>
      <c r="R90" s="10" t="str">
        <f t="shared" si="19"/>
        <v/>
      </c>
    </row>
    <row r="91" spans="1:19" ht="15.75" thickBot="1" x14ac:dyDescent="0.3">
      <c r="A91" s="105"/>
      <c r="B91" s="73"/>
      <c r="C91" s="144" t="e">
        <f t="shared" si="18"/>
        <v>#N/A</v>
      </c>
      <c r="D91" s="174"/>
      <c r="E91" s="175" t="e">
        <f t="shared" si="21"/>
        <v>#N/A</v>
      </c>
      <c r="F91" s="176"/>
      <c r="G91" s="117" t="e">
        <f t="shared" si="12"/>
        <v>#N/A</v>
      </c>
      <c r="H91" s="97" t="e">
        <f t="shared" si="13"/>
        <v>#N/A</v>
      </c>
      <c r="I91" s="73"/>
      <c r="J91" s="77"/>
      <c r="K91" s="13" t="str">
        <f t="shared" si="14"/>
        <v/>
      </c>
      <c r="L91" s="13" t="str">
        <f t="shared" si="15"/>
        <v/>
      </c>
      <c r="M91" s="13" t="e">
        <f>IF(AND(M90="",L91=L89),M89,IF(AND(A91&lt;&gt;"",D91="",F91=""),IF(ISNA(C91),"",IF(K91=0,IF(L91&lt;&gt;L90,INT(MAX(M$4:M90))+1,INT(MAX(M$4:M90)))+0.5,IF(L91&lt;&gt;L90,INT(MAX(M$4:M90))+1,INT(MAX(M$4:M90)))))))</f>
        <v>#N/A</v>
      </c>
      <c r="N91" s="10" t="str">
        <f t="shared" si="20"/>
        <v/>
      </c>
      <c r="O91" s="10">
        <f t="shared" si="16"/>
        <v>1</v>
      </c>
      <c r="P91" s="10">
        <f t="shared" si="17"/>
        <v>1</v>
      </c>
      <c r="Q91" s="10" t="str">
        <f>IFERROR(IF(AND(#REF!=1,O91=O90),"",IF(AND(O91=O90,OR(O91=#REF!,#REF!=""),#REF!=""),"",IF(O91="","",IF(O91&gt;=5,C91,IF(AND(#REF!=#REF!,#REF!&gt;1),C91,""))))),"")</f>
        <v/>
      </c>
      <c r="R91" s="10" t="str">
        <f t="shared" si="19"/>
        <v/>
      </c>
    </row>
    <row r="92" spans="1:19" x14ac:dyDescent="0.25">
      <c r="A92" s="15"/>
      <c r="C92" s="14"/>
      <c r="K92" s="2"/>
      <c r="L92" s="2"/>
      <c r="M92" s="2"/>
      <c r="N92" s="2"/>
      <c r="O92" s="2"/>
      <c r="P92" s="2"/>
      <c r="Q92" s="2"/>
      <c r="R92" s="2"/>
      <c r="S92" s="2"/>
    </row>
    <row r="93" spans="1:19" x14ac:dyDescent="0.25">
      <c r="A93" s="15"/>
      <c r="C93" s="14"/>
      <c r="K93" s="2"/>
      <c r="L93" s="2"/>
      <c r="M93" s="2"/>
      <c r="N93" s="2"/>
      <c r="O93" s="2"/>
      <c r="P93" s="2"/>
      <c r="Q93" s="2"/>
      <c r="R93" s="2"/>
      <c r="S93" s="2"/>
    </row>
    <row r="94" spans="1:19" hidden="1" x14ac:dyDescent="0.25">
      <c r="A94" s="15"/>
      <c r="C94" s="14"/>
      <c r="K94" s="2"/>
      <c r="L94" s="2"/>
      <c r="M94" s="2"/>
      <c r="N94" s="2"/>
      <c r="O94" s="2"/>
      <c r="P94" s="2"/>
      <c r="Q94" s="2"/>
      <c r="R94" s="2"/>
      <c r="S94" s="2"/>
    </row>
    <row r="95" spans="1:19" hidden="1" x14ac:dyDescent="0.25">
      <c r="A95" s="15"/>
      <c r="C95" s="14"/>
      <c r="K95" s="2"/>
      <c r="L95" s="2"/>
      <c r="M95" s="2"/>
      <c r="N95" s="2"/>
      <c r="O95" s="2"/>
      <c r="P95" s="2"/>
      <c r="Q95" s="2"/>
      <c r="R95" s="2"/>
      <c r="S95" s="2"/>
    </row>
    <row r="96" spans="1:19" hidden="1" x14ac:dyDescent="0.25">
      <c r="A96" s="15"/>
      <c r="C96" s="14"/>
      <c r="K96" s="2"/>
      <c r="L96" s="2"/>
      <c r="M96" s="2"/>
      <c r="N96" s="2"/>
      <c r="O96" s="2"/>
      <c r="P96" s="2"/>
      <c r="Q96" s="2"/>
      <c r="R96" s="2"/>
      <c r="S96" s="2"/>
    </row>
    <row r="97" spans="1:19" hidden="1" x14ac:dyDescent="0.25">
      <c r="A97" s="15"/>
      <c r="C97" s="14"/>
      <c r="K97" s="2"/>
      <c r="L97" s="2"/>
      <c r="M97" s="2"/>
      <c r="N97" s="2"/>
      <c r="O97" s="2"/>
      <c r="P97" s="2"/>
      <c r="Q97" s="2"/>
      <c r="R97" s="2"/>
      <c r="S97" s="2"/>
    </row>
    <row r="98" spans="1:19" hidden="1" x14ac:dyDescent="0.25">
      <c r="A98" s="15"/>
      <c r="C98" s="14"/>
      <c r="K98" s="2"/>
      <c r="L98" s="2"/>
      <c r="M98" s="2"/>
      <c r="N98" s="2"/>
      <c r="O98" s="2"/>
      <c r="P98" s="2"/>
      <c r="Q98" s="2"/>
      <c r="R98" s="2"/>
      <c r="S98" s="2"/>
    </row>
    <row r="99" spans="1:19" hidden="1" x14ac:dyDescent="0.25">
      <c r="A99" s="15"/>
      <c r="C99" s="14"/>
      <c r="K99" s="2"/>
      <c r="L99" s="2"/>
      <c r="M99" s="2"/>
      <c r="N99" s="2"/>
      <c r="O99" s="2"/>
      <c r="P99" s="2"/>
      <c r="Q99" s="2"/>
      <c r="R99" s="2"/>
      <c r="S99" s="2"/>
    </row>
    <row r="100" spans="1:19" hidden="1" x14ac:dyDescent="0.25">
      <c r="A100" s="15"/>
      <c r="C100" s="14"/>
      <c r="K100" s="2"/>
      <c r="L100" s="2"/>
      <c r="M100" s="2"/>
      <c r="N100" s="2"/>
      <c r="O100" s="2"/>
      <c r="P100" s="2"/>
      <c r="Q100" s="2"/>
      <c r="R100" s="2"/>
      <c r="S100" s="2"/>
    </row>
    <row r="101" spans="1:19" hidden="1" x14ac:dyDescent="0.25">
      <c r="A101" s="15"/>
      <c r="C101" s="14"/>
      <c r="K101" s="2"/>
      <c r="L101" s="2"/>
      <c r="M101" s="2"/>
      <c r="N101" s="2"/>
      <c r="O101" s="2"/>
      <c r="P101" s="2"/>
      <c r="Q101" s="2"/>
      <c r="R101" s="2"/>
      <c r="S101" s="2"/>
    </row>
    <row r="102" spans="1:19" hidden="1" x14ac:dyDescent="0.25">
      <c r="A102" s="15"/>
      <c r="C102" s="14"/>
      <c r="K102" s="2"/>
      <c r="L102" s="2"/>
      <c r="M102" s="2"/>
      <c r="N102" s="2"/>
      <c r="O102" s="2"/>
      <c r="P102" s="2"/>
      <c r="Q102" s="2"/>
      <c r="R102" s="2"/>
      <c r="S102" s="2"/>
    </row>
    <row r="103" spans="1:19" hidden="1" x14ac:dyDescent="0.25">
      <c r="K103" s="2"/>
      <c r="L103" s="2"/>
      <c r="M103" s="2"/>
      <c r="N103" s="2"/>
      <c r="O103" s="2"/>
      <c r="P103" s="2"/>
      <c r="Q103" s="2"/>
      <c r="R103" s="2"/>
      <c r="S103" s="2"/>
    </row>
  </sheetData>
  <sheetProtection sheet="1" objects="1" scenarios="1"/>
  <mergeCells count="1">
    <mergeCell ref="B2:J2"/>
  </mergeCells>
  <dataValidations count="1">
    <dataValidation type="list" allowBlank="1" showInputMessage="1" showErrorMessage="1" sqref="B2:J2">
      <formula1>"Number of daily huddles in the index week, Number of staffing concerns identified in the index week, Number of operational concerns identified in the index week, Number of general safety concerns identified in the index week"</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D92"/>
  <sheetViews>
    <sheetView workbookViewId="0">
      <selection activeCell="B2" sqref="B2:I2"/>
    </sheetView>
  </sheetViews>
  <sheetFormatPr defaultColWidth="0" defaultRowHeight="15" zeroHeight="1" x14ac:dyDescent="0.25"/>
  <cols>
    <col min="1" max="1" width="12" customWidth="1"/>
    <col min="2" max="3" width="9.140625" customWidth="1"/>
    <col min="4" max="6" width="9.140625" style="82" customWidth="1"/>
    <col min="7" max="8" width="9.140625" hidden="1" customWidth="1"/>
    <col min="9" max="10" width="17.140625" customWidth="1"/>
    <col min="11" max="19" width="9.140625" hidden="1" customWidth="1"/>
    <col min="20" max="30" width="9.140625" customWidth="1"/>
    <col min="31" max="16384" width="9.140625" hidden="1"/>
  </cols>
  <sheetData>
    <row r="1" spans="1:19" ht="15.75" thickBot="1" x14ac:dyDescent="0.3"/>
    <row r="2" spans="1:19" ht="15.75" thickBot="1" x14ac:dyDescent="0.3">
      <c r="A2" s="118" t="s">
        <v>0</v>
      </c>
      <c r="B2" s="218" t="s">
        <v>21</v>
      </c>
      <c r="C2" s="219"/>
      <c r="D2" s="219"/>
      <c r="E2" s="219"/>
      <c r="F2" s="219"/>
      <c r="G2" s="219"/>
      <c r="H2" s="219"/>
      <c r="I2" s="219"/>
      <c r="J2" s="62"/>
      <c r="K2" s="62"/>
      <c r="L2" s="62"/>
      <c r="M2" s="62"/>
      <c r="N2" s="62"/>
      <c r="O2" s="62"/>
      <c r="P2" s="62"/>
      <c r="Q2" s="62"/>
      <c r="R2" s="62"/>
      <c r="S2" s="62"/>
    </row>
    <row r="3" spans="1:19" ht="63" customHeight="1" thickBot="1" x14ac:dyDescent="0.3">
      <c r="A3" s="3" t="s">
        <v>45</v>
      </c>
      <c r="B3" s="164" t="s">
        <v>50</v>
      </c>
      <c r="C3" s="164" t="s">
        <v>16</v>
      </c>
      <c r="D3" s="164" t="s">
        <v>2</v>
      </c>
      <c r="E3" s="164" t="s">
        <v>3</v>
      </c>
      <c r="F3" s="164" t="s">
        <v>4</v>
      </c>
      <c r="G3" s="114" t="s">
        <v>5</v>
      </c>
      <c r="H3" s="114" t="s">
        <v>6</v>
      </c>
      <c r="I3" s="165" t="s">
        <v>23</v>
      </c>
      <c r="J3" s="165" t="s">
        <v>7</v>
      </c>
      <c r="K3" s="4" t="s">
        <v>8</v>
      </c>
      <c r="L3" s="4" t="s">
        <v>9</v>
      </c>
      <c r="M3" s="4" t="s">
        <v>10</v>
      </c>
      <c r="N3" s="4" t="s">
        <v>11</v>
      </c>
      <c r="O3" s="4" t="s">
        <v>12</v>
      </c>
      <c r="P3" s="4" t="s">
        <v>13</v>
      </c>
      <c r="Q3" s="4" t="s">
        <v>14</v>
      </c>
      <c r="R3" s="4" t="s">
        <v>15</v>
      </c>
      <c r="S3" s="5"/>
    </row>
    <row r="4" spans="1:19" x14ac:dyDescent="0.25">
      <c r="A4" s="101"/>
      <c r="B4" s="66"/>
      <c r="C4" s="17" t="e">
        <f>IF(OR($A4="",$B4=""),NA(),$B4)</f>
        <v>#N/A</v>
      </c>
      <c r="D4" s="177" t="e">
        <f t="shared" ref="D4:E20" si="0">MEDIAN($C$4:$C$15)</f>
        <v>#N/A</v>
      </c>
      <c r="E4" s="178"/>
      <c r="F4" s="169"/>
      <c r="G4" s="115" t="e">
        <f>IF(OR(E4=0,K4=0),#N/A,IF(C4&lt;&gt;E4,IF(N4=C4,N4,#N/A),#N/A))</f>
        <v>#N/A</v>
      </c>
      <c r="H4" s="95" t="e">
        <f>IF(Q4=C4,Q4,IF(R4=C4,R4,#N/A))</f>
        <v>#N/A</v>
      </c>
      <c r="I4" s="80"/>
      <c r="J4" s="7"/>
      <c r="K4" s="8"/>
      <c r="L4" s="8"/>
      <c r="M4" s="8"/>
      <c r="N4" s="8"/>
      <c r="O4" s="9">
        <v>1</v>
      </c>
      <c r="P4" s="9">
        <v>1</v>
      </c>
      <c r="Q4" s="10" t="str">
        <f>IFERROR(IF(AND(O5=1,O4=O3),"",IF(AND(O4=O3,OR(O4=O5,O5=""),Q5=""),"",IF(O4="","",IF(O4&gt;=5,C4,IF(AND(Q5=C5,O5&gt;1),C4,""))))),"")</f>
        <v/>
      </c>
      <c r="R4" s="10" t="str">
        <f>IFERROR(IF(AND(P5=1,P4=P3),"",IF(AND(P4=P3,OR(P4=P5,P5=""),R5=""),"",IF(P4="","",IF(P4&gt;=5,C4,IF(AND(R5=C5,P5&gt;1),C4,""))))),"")</f>
        <v/>
      </c>
    </row>
    <row r="5" spans="1:19" x14ac:dyDescent="0.25">
      <c r="A5" s="102"/>
      <c r="B5" s="71"/>
      <c r="C5" s="17" t="e">
        <f t="shared" ref="C5:C68" si="1">IF(OR($A5="",$B5=""),NA(),$B5)</f>
        <v>#N/A</v>
      </c>
      <c r="D5" s="179" t="e">
        <f t="shared" si="0"/>
        <v>#N/A</v>
      </c>
      <c r="E5" s="172"/>
      <c r="F5" s="170"/>
      <c r="G5" s="116" t="e">
        <f>IF(OR(E5=0,K5=0),#N/A,IF(C5&lt;&gt;E5,IF(N5=C5,N5,#N/A),#N/A))</f>
        <v>#N/A</v>
      </c>
      <c r="H5" s="96" t="e">
        <f t="shared" ref="H5:H52" si="2">IF(Q5=C5,Q5,IF(R5=C5,R5,#N/A))</f>
        <v>#N/A</v>
      </c>
      <c r="I5" s="81"/>
      <c r="J5" s="12"/>
      <c r="K5" s="13" t="str">
        <f>IF(ISNA(C5),"",IF(AND(D5="",F5=""),IF(C5&lt;(E5-(E5/99)),-1,IF(C5&gt;(E5+(E5/99)),1,0))))</f>
        <v/>
      </c>
      <c r="L5" s="13" t="str">
        <f>IF(K5&lt;&gt;0,K5, L4)</f>
        <v/>
      </c>
      <c r="M5" s="13" t="e">
        <f>IF(AND(M4="",L5=L3),M3,IF(AND(A5&lt;&gt;"",D5="",F5=""),IF(ISNA(C5),"",IF(K5=0,IF(L5&lt;&gt;L4,INT(MAX(M$4:M4))+1,INT(MAX(M$4:M4)))+0.5,IF(L5&lt;&gt;L4,INT(MAX(M$4:M4))+1,INT(MAX(M$4:M4)))))))</f>
        <v>#N/A</v>
      </c>
      <c r="N5" s="10" t="str">
        <f>IF(ISNA(M5),"",IF(AND(D5="",F5=""),IFERROR(IF(COUNTIF($M$4:$M$91,INT(M5))&gt;=6,C5,NA()),""),""))</f>
        <v/>
      </c>
      <c r="O5" s="10">
        <f>IFERROR(IF(C5="","",IF(C5&gt;C4,O4+1,IF(C5=C4,O4,IF(C5&lt;C4,1,"")))),1)</f>
        <v>1</v>
      </c>
      <c r="P5" s="10">
        <f>IFERROR(IF(C5="","",IF(C5&lt;C4,P4+1,IF(C5=C4,P4,IF(C5&gt;C4,1,"")))),1)</f>
        <v>1</v>
      </c>
      <c r="Q5" s="10" t="str">
        <f t="shared" ref="Q5:Q51" si="3">IFERROR(IF(AND(O6=1,O5=O4),"",IF(AND(O5=O4,OR(O5=O6,O6=""),Q6=""),"",IF(O5="","",IF(O5&gt;=5,C5,IF(AND(Q6=C6,O6&gt;1),C5,""))))),"")</f>
        <v/>
      </c>
      <c r="R5" s="10" t="str">
        <f t="shared" ref="R5:R68" si="4">IFERROR(IF(AND(P6=1,P5=P4),"",IF(AND(P5=P4,OR(P5=P6,P6=""),R6=""),"",IF(P5="","",IF(P5&gt;=5,C5,IF(AND(R6=C6,P6&gt;1),C5,""))))),"")</f>
        <v/>
      </c>
    </row>
    <row r="6" spans="1:19" x14ac:dyDescent="0.25">
      <c r="A6" s="102"/>
      <c r="B6" s="71"/>
      <c r="C6" s="17" t="e">
        <f t="shared" si="1"/>
        <v>#N/A</v>
      </c>
      <c r="D6" s="179" t="e">
        <f t="shared" si="0"/>
        <v>#N/A</v>
      </c>
      <c r="E6" s="172"/>
      <c r="F6" s="170"/>
      <c r="G6" s="116" t="e">
        <f t="shared" ref="G6:G52" si="5">IF(OR(E6=0,K6=0),#N/A,IF(C6&lt;&gt;E6,IF(N6=C6,N6,#N/A),#N/A))</f>
        <v>#N/A</v>
      </c>
      <c r="H6" s="96" t="e">
        <f t="shared" si="2"/>
        <v>#N/A</v>
      </c>
      <c r="I6" s="81"/>
      <c r="J6" s="12"/>
      <c r="K6" s="13" t="str">
        <f t="shared" ref="K6:K52" si="6">IF(ISNA(C6),"",IF(AND(D6="",F6=""),IF(C6&lt;(E6-(E6/99)),-1,IF(C6&gt;(E6+(E6/99)),1,0))))</f>
        <v/>
      </c>
      <c r="L6" s="13" t="str">
        <f t="shared" ref="L6:L52" si="7">IF(K6&lt;&gt;0,K6, L5)</f>
        <v/>
      </c>
      <c r="M6" s="13" t="e">
        <f>IF(AND(M5="",L6=L4),M4,IF(AND(A6&lt;&gt;"",D6="",F6=""),IF(ISNA(C6),"",IF(K6=0,IF(L6&lt;&gt;L5,INT(MAX(M$4:M5))+1,INT(MAX(M$4:M5)))+0.5,IF(L6&lt;&gt;L5,INT(MAX(M$4:M5))+1,INT(MAX(M$4:M5)))))))</f>
        <v>#N/A</v>
      </c>
      <c r="N6" s="10" t="str">
        <f t="shared" ref="N6:N69" si="8">IF(ISNA(M6),"",IF(AND(D6="",F6=""),IFERROR(IF(COUNTIF($M$4:$M$91,INT(M6))&gt;=6,C6,NA()),""),""))</f>
        <v/>
      </c>
      <c r="O6" s="10">
        <f t="shared" ref="O6:O52" si="9">IFERROR(IF(C6="","",IF(C6&gt;C5,O5+1,IF(C6=C5,O5,IF(C6&lt;C5,1,"")))),1)</f>
        <v>1</v>
      </c>
      <c r="P6" s="10">
        <f t="shared" ref="P6:P52" si="10">IFERROR(IF(C6="","",IF(C6&lt;C5,P5+1,IF(C6=C5,P5,IF(C6&gt;C5,1,"")))),1)</f>
        <v>1</v>
      </c>
      <c r="Q6" s="10" t="str">
        <f t="shared" si="3"/>
        <v/>
      </c>
      <c r="R6" s="10" t="str">
        <f t="shared" si="4"/>
        <v/>
      </c>
    </row>
    <row r="7" spans="1:19" x14ac:dyDescent="0.25">
      <c r="A7" s="102"/>
      <c r="B7" s="71"/>
      <c r="C7" s="17" t="e">
        <f t="shared" si="1"/>
        <v>#N/A</v>
      </c>
      <c r="D7" s="179" t="e">
        <f t="shared" si="0"/>
        <v>#N/A</v>
      </c>
      <c r="E7" s="172"/>
      <c r="F7" s="170"/>
      <c r="G7" s="116" t="e">
        <f t="shared" si="5"/>
        <v>#N/A</v>
      </c>
      <c r="H7" s="96" t="e">
        <f t="shared" si="2"/>
        <v>#N/A</v>
      </c>
      <c r="I7" s="81"/>
      <c r="J7" s="12"/>
      <c r="K7" s="13" t="str">
        <f t="shared" si="6"/>
        <v/>
      </c>
      <c r="L7" s="13" t="str">
        <f t="shared" si="7"/>
        <v/>
      </c>
      <c r="M7" s="13" t="e">
        <f>IF(AND(M6="",L7=L5),M5,IF(AND(A7&lt;&gt;"",D7="",F7=""),IF(ISNA(C7),"",IF(K7=0,IF(L7&lt;&gt;L6,INT(MAX(M$4:M6))+1,INT(MAX(M$4:M6)))+0.5,IF(L7&lt;&gt;L6,INT(MAX(M$4:M6))+1,INT(MAX(M$4:M6)))))))</f>
        <v>#N/A</v>
      </c>
      <c r="N7" s="10" t="str">
        <f t="shared" si="8"/>
        <v/>
      </c>
      <c r="O7" s="10">
        <f t="shared" si="9"/>
        <v>1</v>
      </c>
      <c r="P7" s="10">
        <f t="shared" si="10"/>
        <v>1</v>
      </c>
      <c r="Q7" s="10" t="str">
        <f t="shared" si="3"/>
        <v/>
      </c>
      <c r="R7" s="10" t="str">
        <f t="shared" si="4"/>
        <v/>
      </c>
    </row>
    <row r="8" spans="1:19" x14ac:dyDescent="0.25">
      <c r="A8" s="102"/>
      <c r="B8" s="71"/>
      <c r="C8" s="17" t="e">
        <f t="shared" si="1"/>
        <v>#N/A</v>
      </c>
      <c r="D8" s="179" t="e">
        <f t="shared" si="0"/>
        <v>#N/A</v>
      </c>
      <c r="E8" s="172"/>
      <c r="F8" s="170"/>
      <c r="G8" s="116" t="e">
        <f t="shared" si="5"/>
        <v>#N/A</v>
      </c>
      <c r="H8" s="96" t="e">
        <f t="shared" si="2"/>
        <v>#N/A</v>
      </c>
      <c r="I8" s="81"/>
      <c r="J8" s="12"/>
      <c r="K8" s="13" t="str">
        <f t="shared" si="6"/>
        <v/>
      </c>
      <c r="L8" s="13" t="str">
        <f t="shared" si="7"/>
        <v/>
      </c>
      <c r="M8" s="13" t="e">
        <f>IF(AND(M7="",L8=L6),M6,IF(AND(A8&lt;&gt;"",D8="",F8=""),IF(ISNA(C8),"",IF(K8=0,IF(L8&lt;&gt;L7,INT(MAX(M$4:M7))+1,INT(MAX(M$4:M7)))+0.5,IF(L8&lt;&gt;L7,INT(MAX(M$4:M7))+1,INT(MAX(M$4:M7)))))))</f>
        <v>#N/A</v>
      </c>
      <c r="N8" s="10" t="str">
        <f t="shared" si="8"/>
        <v/>
      </c>
      <c r="O8" s="10">
        <f t="shared" si="9"/>
        <v>1</v>
      </c>
      <c r="P8" s="10">
        <f t="shared" si="10"/>
        <v>1</v>
      </c>
      <c r="Q8" s="10" t="str">
        <f t="shared" si="3"/>
        <v/>
      </c>
      <c r="R8" s="10" t="str">
        <f t="shared" si="4"/>
        <v/>
      </c>
    </row>
    <row r="9" spans="1:19" x14ac:dyDescent="0.25">
      <c r="A9" s="102"/>
      <c r="B9" s="71"/>
      <c r="C9" s="17" t="e">
        <f t="shared" si="1"/>
        <v>#N/A</v>
      </c>
      <c r="D9" s="179" t="e">
        <f t="shared" si="0"/>
        <v>#N/A</v>
      </c>
      <c r="E9" s="172"/>
      <c r="F9" s="170"/>
      <c r="G9" s="116" t="e">
        <f t="shared" si="5"/>
        <v>#N/A</v>
      </c>
      <c r="H9" s="96" t="e">
        <f t="shared" si="2"/>
        <v>#N/A</v>
      </c>
      <c r="I9" s="81"/>
      <c r="J9" s="12"/>
      <c r="K9" s="13" t="str">
        <f t="shared" si="6"/>
        <v/>
      </c>
      <c r="L9" s="13" t="str">
        <f t="shared" si="7"/>
        <v/>
      </c>
      <c r="M9" s="13" t="e">
        <f>IF(AND(M8="",L9=L7),M7,IF(AND(A9&lt;&gt;"",D9="",F9=""),IF(ISNA(C9),"",IF(K9=0,IF(L9&lt;&gt;L8,INT(MAX(M$4:M8))+1,INT(MAX(M$4:M8)))+0.5,IF(L9&lt;&gt;L8,INT(MAX(M$4:M8))+1,INT(MAX(M$4:M8)))))))</f>
        <v>#N/A</v>
      </c>
      <c r="N9" s="10" t="str">
        <f t="shared" si="8"/>
        <v/>
      </c>
      <c r="O9" s="10">
        <f t="shared" si="9"/>
        <v>1</v>
      </c>
      <c r="P9" s="10">
        <f t="shared" si="10"/>
        <v>1</v>
      </c>
      <c r="Q9" s="10" t="str">
        <f t="shared" si="3"/>
        <v/>
      </c>
      <c r="R9" s="10" t="str">
        <f t="shared" si="4"/>
        <v/>
      </c>
    </row>
    <row r="10" spans="1:19" x14ac:dyDescent="0.25">
      <c r="A10" s="102"/>
      <c r="B10" s="71"/>
      <c r="C10" s="17" t="e">
        <f t="shared" si="1"/>
        <v>#N/A</v>
      </c>
      <c r="D10" s="179" t="e">
        <f t="shared" si="0"/>
        <v>#N/A</v>
      </c>
      <c r="E10" s="172"/>
      <c r="F10" s="170"/>
      <c r="G10" s="116" t="e">
        <f t="shared" si="5"/>
        <v>#N/A</v>
      </c>
      <c r="H10" s="96" t="e">
        <f t="shared" si="2"/>
        <v>#N/A</v>
      </c>
      <c r="I10" s="81"/>
      <c r="J10" s="12"/>
      <c r="K10" s="13" t="str">
        <f t="shared" si="6"/>
        <v/>
      </c>
      <c r="L10" s="13" t="str">
        <f t="shared" si="7"/>
        <v/>
      </c>
      <c r="M10" s="13" t="e">
        <f>IF(AND(M9="",L10=L8),M8,IF(AND(A10&lt;&gt;"",D10="",F10=""),IF(ISNA(C10),"",IF(K10=0,IF(L10&lt;&gt;L9,INT(MAX(M$4:M9))+1,INT(MAX(M$4:M9)))+0.5,IF(L10&lt;&gt;L9,INT(MAX(M$4:M9))+1,INT(MAX(M$4:M9)))))))</f>
        <v>#N/A</v>
      </c>
      <c r="N10" s="10" t="str">
        <f t="shared" si="8"/>
        <v/>
      </c>
      <c r="O10" s="10">
        <f t="shared" si="9"/>
        <v>1</v>
      </c>
      <c r="P10" s="10">
        <f t="shared" si="10"/>
        <v>1</v>
      </c>
      <c r="Q10" s="10" t="str">
        <f t="shared" si="3"/>
        <v/>
      </c>
      <c r="R10" s="10" t="str">
        <f t="shared" si="4"/>
        <v/>
      </c>
    </row>
    <row r="11" spans="1:19" x14ac:dyDescent="0.25">
      <c r="A11" s="102"/>
      <c r="B11" s="71"/>
      <c r="C11" s="17" t="e">
        <f t="shared" si="1"/>
        <v>#N/A</v>
      </c>
      <c r="D11" s="179" t="e">
        <f t="shared" si="0"/>
        <v>#N/A</v>
      </c>
      <c r="E11" s="155"/>
      <c r="F11" s="170"/>
      <c r="G11" s="116" t="e">
        <f t="shared" si="5"/>
        <v>#N/A</v>
      </c>
      <c r="H11" s="96" t="e">
        <f t="shared" si="2"/>
        <v>#N/A</v>
      </c>
      <c r="I11" s="81"/>
      <c r="J11" s="12"/>
      <c r="K11" s="13" t="str">
        <f t="shared" si="6"/>
        <v/>
      </c>
      <c r="L11" s="13" t="str">
        <f t="shared" si="7"/>
        <v/>
      </c>
      <c r="M11" s="13" t="e">
        <f>IF(AND(M10="",L11=L9),M9,IF(AND(A11&lt;&gt;"",D11="",F11=""),IF(ISNA(C11),"",IF(K11=0,IF(L11&lt;&gt;L10,INT(MAX(M$4:M10))+1,INT(MAX(M$4:M10)))+0.5,IF(L11&lt;&gt;L10,INT(MAX(M$4:M10))+1,INT(MAX(M$4:M10)))))))</f>
        <v>#N/A</v>
      </c>
      <c r="N11" s="10" t="str">
        <f t="shared" si="8"/>
        <v/>
      </c>
      <c r="O11" s="10">
        <f t="shared" si="9"/>
        <v>1</v>
      </c>
      <c r="P11" s="10">
        <f t="shared" si="10"/>
        <v>1</v>
      </c>
      <c r="Q11" s="10" t="str">
        <f t="shared" si="3"/>
        <v/>
      </c>
      <c r="R11" s="10" t="str">
        <f t="shared" si="4"/>
        <v/>
      </c>
    </row>
    <row r="12" spans="1:19" x14ac:dyDescent="0.25">
      <c r="A12" s="102"/>
      <c r="B12" s="71"/>
      <c r="C12" s="17" t="e">
        <f t="shared" si="1"/>
        <v>#N/A</v>
      </c>
      <c r="D12" s="179" t="e">
        <f t="shared" si="0"/>
        <v>#N/A</v>
      </c>
      <c r="E12" s="172"/>
      <c r="F12" s="170"/>
      <c r="G12" s="116" t="e">
        <f t="shared" si="5"/>
        <v>#N/A</v>
      </c>
      <c r="H12" s="96" t="e">
        <f t="shared" si="2"/>
        <v>#N/A</v>
      </c>
      <c r="I12" s="81"/>
      <c r="J12" s="12"/>
      <c r="K12" s="13" t="str">
        <f t="shared" si="6"/>
        <v/>
      </c>
      <c r="L12" s="13" t="str">
        <f t="shared" si="7"/>
        <v/>
      </c>
      <c r="M12" s="13" t="e">
        <f>IF(AND(M11="",L12=L10),M10,IF(AND(A12&lt;&gt;"",D12="",F12=""),IF(ISNA(C12),"",IF(K12=0,IF(L12&lt;&gt;L11,INT(MAX(M$4:M11))+1,INT(MAX(M$4:M11)))+0.5,IF(L12&lt;&gt;L11,INT(MAX(M$4:M11))+1,INT(MAX(M$4:M11)))))))</f>
        <v>#N/A</v>
      </c>
      <c r="N12" s="10" t="str">
        <f t="shared" si="8"/>
        <v/>
      </c>
      <c r="O12" s="10">
        <f t="shared" si="9"/>
        <v>1</v>
      </c>
      <c r="P12" s="10">
        <f t="shared" si="10"/>
        <v>1</v>
      </c>
      <c r="Q12" s="10" t="str">
        <f t="shared" si="3"/>
        <v/>
      </c>
      <c r="R12" s="10" t="str">
        <f t="shared" si="4"/>
        <v/>
      </c>
    </row>
    <row r="13" spans="1:19" x14ac:dyDescent="0.25">
      <c r="A13" s="102"/>
      <c r="B13" s="71"/>
      <c r="C13" s="17" t="e">
        <f t="shared" si="1"/>
        <v>#N/A</v>
      </c>
      <c r="D13" s="179" t="e">
        <f t="shared" si="0"/>
        <v>#N/A</v>
      </c>
      <c r="E13" s="172"/>
      <c r="F13" s="170"/>
      <c r="G13" s="116" t="e">
        <f t="shared" si="5"/>
        <v>#N/A</v>
      </c>
      <c r="H13" s="96" t="e">
        <f t="shared" si="2"/>
        <v>#N/A</v>
      </c>
      <c r="I13" s="81"/>
      <c r="J13" s="12"/>
      <c r="K13" s="13" t="str">
        <f t="shared" si="6"/>
        <v/>
      </c>
      <c r="L13" s="13" t="str">
        <f t="shared" si="7"/>
        <v/>
      </c>
      <c r="M13" s="13" t="e">
        <f>IF(AND(M12="",L13=L11),M11,IF(AND(A13&lt;&gt;"",D13="",F13=""),IF(ISNA(C13),"",IF(K13=0,IF(L13&lt;&gt;L12,INT(MAX(M$4:M12))+1,INT(MAX(M$4:M12)))+0.5,IF(L13&lt;&gt;L12,INT(MAX(M$4:M12))+1,INT(MAX(M$4:M12)))))))</f>
        <v>#N/A</v>
      </c>
      <c r="N13" s="10" t="str">
        <f t="shared" si="8"/>
        <v/>
      </c>
      <c r="O13" s="10">
        <f t="shared" si="9"/>
        <v>1</v>
      </c>
      <c r="P13" s="10">
        <f t="shared" si="10"/>
        <v>1</v>
      </c>
      <c r="Q13" s="10" t="str">
        <f t="shared" si="3"/>
        <v/>
      </c>
      <c r="R13" s="10" t="str">
        <f t="shared" si="4"/>
        <v/>
      </c>
    </row>
    <row r="14" spans="1:19" x14ac:dyDescent="0.25">
      <c r="A14" s="102"/>
      <c r="B14" s="71"/>
      <c r="C14" s="17" t="e">
        <f t="shared" si="1"/>
        <v>#N/A</v>
      </c>
      <c r="D14" s="179" t="e">
        <f t="shared" si="0"/>
        <v>#N/A</v>
      </c>
      <c r="E14" s="172"/>
      <c r="F14" s="170"/>
      <c r="G14" s="116" t="e">
        <f t="shared" si="5"/>
        <v>#N/A</v>
      </c>
      <c r="H14" s="96" t="e">
        <f t="shared" si="2"/>
        <v>#N/A</v>
      </c>
      <c r="I14" s="81"/>
      <c r="J14" s="12"/>
      <c r="K14" s="13" t="str">
        <f t="shared" si="6"/>
        <v/>
      </c>
      <c r="L14" s="13" t="str">
        <f t="shared" si="7"/>
        <v/>
      </c>
      <c r="M14" s="13" t="e">
        <f>IF(AND(M13="",L14=L12),M12,IF(AND(A14&lt;&gt;"",D14="",F14=""),IF(ISNA(C14),"",IF(K14=0,IF(L14&lt;&gt;L13,INT(MAX(M$4:M13))+1,INT(MAX(M$4:M13)))+0.5,IF(L14&lt;&gt;L13,INT(MAX(M$4:M13))+1,INT(MAX(M$4:M13)))))))</f>
        <v>#N/A</v>
      </c>
      <c r="N14" s="10" t="str">
        <f t="shared" si="8"/>
        <v/>
      </c>
      <c r="O14" s="10">
        <f t="shared" si="9"/>
        <v>1</v>
      </c>
      <c r="P14" s="10">
        <f t="shared" si="10"/>
        <v>1</v>
      </c>
      <c r="Q14" s="10" t="str">
        <f t="shared" si="3"/>
        <v/>
      </c>
      <c r="R14" s="10" t="str">
        <f t="shared" si="4"/>
        <v/>
      </c>
    </row>
    <row r="15" spans="1:19" x14ac:dyDescent="0.25">
      <c r="A15" s="102"/>
      <c r="B15" s="71"/>
      <c r="C15" s="17" t="e">
        <f t="shared" si="1"/>
        <v>#N/A</v>
      </c>
      <c r="D15" s="179" t="e">
        <f t="shared" si="0"/>
        <v>#N/A</v>
      </c>
      <c r="E15" s="155" t="e">
        <f t="shared" si="0"/>
        <v>#N/A</v>
      </c>
      <c r="F15" s="170"/>
      <c r="G15" s="116" t="e">
        <f t="shared" si="5"/>
        <v>#N/A</v>
      </c>
      <c r="H15" s="96" t="e">
        <f t="shared" si="2"/>
        <v>#N/A</v>
      </c>
      <c r="I15" s="81"/>
      <c r="J15" s="12"/>
      <c r="K15" s="13" t="str">
        <f t="shared" si="6"/>
        <v/>
      </c>
      <c r="L15" s="13" t="str">
        <f t="shared" si="7"/>
        <v/>
      </c>
      <c r="M15" s="13" t="e">
        <f>IF(AND(M14="",L15=L13),M13,IF(AND(A15&lt;&gt;"",D15="",F15=""),IF(ISNA(C15),"",IF(K15=0,IF(L15&lt;&gt;L14,INT(MAX(M$4:M14))+1,INT(MAX(M$4:M14)))+0.5,IF(L15&lt;&gt;L14,INT(MAX(M$4:M14))+1,INT(MAX(M$4:M14)))))))</f>
        <v>#N/A</v>
      </c>
      <c r="N15" s="10" t="str">
        <f t="shared" si="8"/>
        <v/>
      </c>
      <c r="O15" s="10">
        <f t="shared" si="9"/>
        <v>1</v>
      </c>
      <c r="P15" s="10">
        <f t="shared" si="10"/>
        <v>1</v>
      </c>
      <c r="Q15" s="10" t="str">
        <f t="shared" si="3"/>
        <v/>
      </c>
      <c r="R15" s="10" t="str">
        <f t="shared" si="4"/>
        <v/>
      </c>
    </row>
    <row r="16" spans="1:19" x14ac:dyDescent="0.25">
      <c r="A16" s="102"/>
      <c r="B16" s="71"/>
      <c r="C16" s="17" t="e">
        <f t="shared" si="1"/>
        <v>#N/A</v>
      </c>
      <c r="D16" s="180"/>
      <c r="E16" s="155" t="e">
        <f t="shared" si="0"/>
        <v>#N/A</v>
      </c>
      <c r="F16" s="170"/>
      <c r="G16" s="116" t="e">
        <f t="shared" si="5"/>
        <v>#N/A</v>
      </c>
      <c r="H16" s="96" t="e">
        <f t="shared" si="2"/>
        <v>#N/A</v>
      </c>
      <c r="I16" s="81"/>
      <c r="J16" s="12"/>
      <c r="K16" s="13" t="str">
        <f t="shared" si="6"/>
        <v/>
      </c>
      <c r="L16" s="13" t="str">
        <f t="shared" si="7"/>
        <v/>
      </c>
      <c r="M16" s="13" t="e">
        <f>IF(AND(M15="",L16=L14),M14,IF(AND(A16&lt;&gt;"",D16="",F16=""),IF(ISNA(C16),"",IF(K16=0,IF(L16&lt;&gt;L15,INT(MAX(M$4:M15))+1,INT(MAX(M$4:M15)))+0.5,IF(L16&lt;&gt;L15,INT(MAX(M$4:M15))+1,INT(MAX(M$4:M15)))))))</f>
        <v>#N/A</v>
      </c>
      <c r="N16" s="10" t="str">
        <f t="shared" si="8"/>
        <v/>
      </c>
      <c r="O16" s="10">
        <f t="shared" si="9"/>
        <v>1</v>
      </c>
      <c r="P16" s="10">
        <f t="shared" si="10"/>
        <v>1</v>
      </c>
      <c r="Q16" s="10" t="str">
        <f t="shared" si="3"/>
        <v/>
      </c>
      <c r="R16" s="10" t="str">
        <f t="shared" si="4"/>
        <v/>
      </c>
    </row>
    <row r="17" spans="1:18" x14ac:dyDescent="0.25">
      <c r="A17" s="102"/>
      <c r="B17" s="71"/>
      <c r="C17" s="17" t="e">
        <f t="shared" si="1"/>
        <v>#N/A</v>
      </c>
      <c r="D17" s="180"/>
      <c r="E17" s="155" t="e">
        <f t="shared" si="0"/>
        <v>#N/A</v>
      </c>
      <c r="F17" s="170"/>
      <c r="G17" s="116" t="e">
        <f t="shared" si="5"/>
        <v>#N/A</v>
      </c>
      <c r="H17" s="96" t="e">
        <f t="shared" si="2"/>
        <v>#N/A</v>
      </c>
      <c r="I17" s="81"/>
      <c r="J17" s="12"/>
      <c r="K17" s="13" t="str">
        <f t="shared" si="6"/>
        <v/>
      </c>
      <c r="L17" s="13" t="str">
        <f t="shared" si="7"/>
        <v/>
      </c>
      <c r="M17" s="13" t="e">
        <f>IF(AND(M16="",L17=L15),M15,IF(AND(A17&lt;&gt;"",D17="",F17=""),IF(ISNA(C17),"",IF(K17=0,IF(L17&lt;&gt;L16,INT(MAX(M$4:M16))+1,INT(MAX(M$4:M16)))+0.5,IF(L17&lt;&gt;L16,INT(MAX(M$4:M16))+1,INT(MAX(M$4:M16)))))))</f>
        <v>#N/A</v>
      </c>
      <c r="N17" s="10" t="str">
        <f t="shared" si="8"/>
        <v/>
      </c>
      <c r="O17" s="10">
        <f t="shared" si="9"/>
        <v>1</v>
      </c>
      <c r="P17" s="10">
        <f t="shared" si="10"/>
        <v>1</v>
      </c>
      <c r="Q17" s="10" t="str">
        <f t="shared" si="3"/>
        <v/>
      </c>
      <c r="R17" s="10" t="str">
        <f t="shared" si="4"/>
        <v/>
      </c>
    </row>
    <row r="18" spans="1:18" x14ac:dyDescent="0.25">
      <c r="A18" s="102"/>
      <c r="B18" s="71"/>
      <c r="C18" s="17" t="e">
        <f t="shared" si="1"/>
        <v>#N/A</v>
      </c>
      <c r="D18" s="180"/>
      <c r="E18" s="155" t="e">
        <f t="shared" si="0"/>
        <v>#N/A</v>
      </c>
      <c r="F18" s="170"/>
      <c r="G18" s="116" t="e">
        <f t="shared" si="5"/>
        <v>#N/A</v>
      </c>
      <c r="H18" s="96" t="e">
        <f t="shared" si="2"/>
        <v>#N/A</v>
      </c>
      <c r="I18" s="81"/>
      <c r="J18" s="12"/>
      <c r="K18" s="13" t="str">
        <f t="shared" si="6"/>
        <v/>
      </c>
      <c r="L18" s="13" t="str">
        <f t="shared" si="7"/>
        <v/>
      </c>
      <c r="M18" s="13" t="e">
        <f>IF(AND(M17="",L18=L16),M16,IF(AND(A18&lt;&gt;"",D18="",F18=""),IF(ISNA(C18),"",IF(K18=0,IF(L18&lt;&gt;L17,INT(MAX(M$4:M17))+1,INT(MAX(M$4:M17)))+0.5,IF(L18&lt;&gt;L17,INT(MAX(M$4:M17))+1,INT(MAX(M$4:M17)))))))</f>
        <v>#N/A</v>
      </c>
      <c r="N18" s="10" t="str">
        <f t="shared" si="8"/>
        <v/>
      </c>
      <c r="O18" s="10">
        <f t="shared" si="9"/>
        <v>1</v>
      </c>
      <c r="P18" s="10">
        <f t="shared" si="10"/>
        <v>1</v>
      </c>
      <c r="Q18" s="10" t="str">
        <f t="shared" si="3"/>
        <v/>
      </c>
      <c r="R18" s="10" t="str">
        <f t="shared" si="4"/>
        <v/>
      </c>
    </row>
    <row r="19" spans="1:18" x14ac:dyDescent="0.25">
      <c r="A19" s="102"/>
      <c r="B19" s="71"/>
      <c r="C19" s="17" t="e">
        <f t="shared" si="1"/>
        <v>#N/A</v>
      </c>
      <c r="D19" s="180"/>
      <c r="E19" s="155" t="e">
        <f t="shared" si="0"/>
        <v>#N/A</v>
      </c>
      <c r="F19" s="170"/>
      <c r="G19" s="116" t="e">
        <f t="shared" si="5"/>
        <v>#N/A</v>
      </c>
      <c r="H19" s="96" t="e">
        <f t="shared" si="2"/>
        <v>#N/A</v>
      </c>
      <c r="I19" s="81"/>
      <c r="J19" s="12"/>
      <c r="K19" s="13" t="str">
        <f t="shared" si="6"/>
        <v/>
      </c>
      <c r="L19" s="13" t="str">
        <f t="shared" si="7"/>
        <v/>
      </c>
      <c r="M19" s="13" t="e">
        <f>IF(AND(M18="",L19=L17),M17,IF(AND(A19&lt;&gt;"",D19="",F19=""),IF(ISNA(C19),"",IF(K19=0,IF(L19&lt;&gt;L18,INT(MAX(M$4:M18))+1,INT(MAX(M$4:M18)))+0.5,IF(L19&lt;&gt;L18,INT(MAX(M$4:M18))+1,INT(MAX(M$4:M18)))))))</f>
        <v>#N/A</v>
      </c>
      <c r="N19" s="10" t="str">
        <f t="shared" si="8"/>
        <v/>
      </c>
      <c r="O19" s="10">
        <f t="shared" si="9"/>
        <v>1</v>
      </c>
      <c r="P19" s="10">
        <f t="shared" si="10"/>
        <v>1</v>
      </c>
      <c r="Q19" s="10" t="str">
        <f t="shared" si="3"/>
        <v/>
      </c>
      <c r="R19" s="10" t="str">
        <f t="shared" si="4"/>
        <v/>
      </c>
    </row>
    <row r="20" spans="1:18" x14ac:dyDescent="0.25">
      <c r="A20" s="102"/>
      <c r="B20" s="71"/>
      <c r="C20" s="17" t="e">
        <f t="shared" si="1"/>
        <v>#N/A</v>
      </c>
      <c r="D20" s="180"/>
      <c r="E20" s="155" t="e">
        <f t="shared" si="0"/>
        <v>#N/A</v>
      </c>
      <c r="F20" s="170"/>
      <c r="G20" s="116" t="e">
        <f t="shared" si="5"/>
        <v>#N/A</v>
      </c>
      <c r="H20" s="96" t="e">
        <f t="shared" si="2"/>
        <v>#N/A</v>
      </c>
      <c r="I20" s="81"/>
      <c r="J20" s="12"/>
      <c r="K20" s="13" t="str">
        <f t="shared" si="6"/>
        <v/>
      </c>
      <c r="L20" s="13" t="str">
        <f t="shared" si="7"/>
        <v/>
      </c>
      <c r="M20" s="13" t="e">
        <f>IF(AND(M19="",L20=L18),M18,IF(AND(A20&lt;&gt;"",D20="",F20=""),IF(ISNA(C20),"",IF(K20=0,IF(L20&lt;&gt;L19,INT(MAX(M$4:M19))+1,INT(MAX(M$4:M19)))+0.5,IF(L20&lt;&gt;L19,INT(MAX(M$4:M19))+1,INT(MAX(M$4:M19)))))))</f>
        <v>#N/A</v>
      </c>
      <c r="N20" s="10" t="str">
        <f t="shared" si="8"/>
        <v/>
      </c>
      <c r="O20" s="10">
        <f t="shared" si="9"/>
        <v>1</v>
      </c>
      <c r="P20" s="10">
        <f t="shared" si="10"/>
        <v>1</v>
      </c>
      <c r="Q20" s="10" t="str">
        <f t="shared" si="3"/>
        <v/>
      </c>
      <c r="R20" s="10" t="str">
        <f t="shared" si="4"/>
        <v/>
      </c>
    </row>
    <row r="21" spans="1:18" x14ac:dyDescent="0.25">
      <c r="A21" s="102"/>
      <c r="B21" s="71"/>
      <c r="C21" s="17" t="e">
        <f t="shared" si="1"/>
        <v>#N/A</v>
      </c>
      <c r="D21" s="180"/>
      <c r="E21" s="155" t="e">
        <f t="shared" ref="E21:E84" si="11">MEDIAN($C$4:$C$15)</f>
        <v>#N/A</v>
      </c>
      <c r="F21" s="170"/>
      <c r="G21" s="116" t="e">
        <f t="shared" si="5"/>
        <v>#N/A</v>
      </c>
      <c r="H21" s="96" t="e">
        <f t="shared" si="2"/>
        <v>#N/A</v>
      </c>
      <c r="I21" s="81"/>
      <c r="J21" s="12"/>
      <c r="K21" s="13" t="str">
        <f t="shared" si="6"/>
        <v/>
      </c>
      <c r="L21" s="13" t="str">
        <f t="shared" si="7"/>
        <v/>
      </c>
      <c r="M21" s="13" t="e">
        <f>IF(AND(M20="",L21=L19),M19,IF(AND(A21&lt;&gt;"",D21="",F21=""),IF(ISNA(C21),"",IF(K21=0,IF(L21&lt;&gt;L20,INT(MAX(M$4:M20))+1,INT(MAX(M$4:M20)))+0.5,IF(L21&lt;&gt;L20,INT(MAX(M$4:M20))+1,INT(MAX(M$4:M20)))))))</f>
        <v>#N/A</v>
      </c>
      <c r="N21" s="10" t="str">
        <f t="shared" si="8"/>
        <v/>
      </c>
      <c r="O21" s="10">
        <f t="shared" si="9"/>
        <v>1</v>
      </c>
      <c r="P21" s="10">
        <f t="shared" si="10"/>
        <v>1</v>
      </c>
      <c r="Q21" s="10" t="str">
        <f t="shared" si="3"/>
        <v/>
      </c>
      <c r="R21" s="10" t="str">
        <f t="shared" si="4"/>
        <v/>
      </c>
    </row>
    <row r="22" spans="1:18" x14ac:dyDescent="0.25">
      <c r="A22" s="102"/>
      <c r="B22" s="71"/>
      <c r="C22" s="17" t="e">
        <f t="shared" si="1"/>
        <v>#N/A</v>
      </c>
      <c r="D22" s="180"/>
      <c r="E22" s="155" t="e">
        <f t="shared" si="11"/>
        <v>#N/A</v>
      </c>
      <c r="F22" s="170"/>
      <c r="G22" s="116" t="e">
        <f t="shared" si="5"/>
        <v>#N/A</v>
      </c>
      <c r="H22" s="96" t="e">
        <f t="shared" si="2"/>
        <v>#N/A</v>
      </c>
      <c r="I22" s="81"/>
      <c r="J22" s="12"/>
      <c r="K22" s="13" t="str">
        <f t="shared" si="6"/>
        <v/>
      </c>
      <c r="L22" s="13" t="str">
        <f t="shared" si="7"/>
        <v/>
      </c>
      <c r="M22" s="13" t="e">
        <f>IF(AND(M21="",L22=L20),M20,IF(AND(A22&lt;&gt;"",D22="",F22=""),IF(ISNA(C22),"",IF(K22=0,IF(L22&lt;&gt;L21,INT(MAX(M$4:M21))+1,INT(MAX(M$4:M21)))+0.5,IF(L22&lt;&gt;L21,INT(MAX(M$4:M21))+1,INT(MAX(M$4:M21)))))))</f>
        <v>#N/A</v>
      </c>
      <c r="N22" s="10" t="str">
        <f t="shared" si="8"/>
        <v/>
      </c>
      <c r="O22" s="10">
        <f t="shared" si="9"/>
        <v>1</v>
      </c>
      <c r="P22" s="10">
        <f t="shared" si="10"/>
        <v>1</v>
      </c>
      <c r="Q22" s="10" t="str">
        <f t="shared" si="3"/>
        <v/>
      </c>
      <c r="R22" s="10" t="str">
        <f t="shared" si="4"/>
        <v/>
      </c>
    </row>
    <row r="23" spans="1:18" x14ac:dyDescent="0.25">
      <c r="A23" s="102"/>
      <c r="B23" s="71"/>
      <c r="C23" s="17" t="e">
        <f t="shared" si="1"/>
        <v>#N/A</v>
      </c>
      <c r="D23" s="180"/>
      <c r="E23" s="155" t="e">
        <f t="shared" si="11"/>
        <v>#N/A</v>
      </c>
      <c r="F23" s="170"/>
      <c r="G23" s="116" t="e">
        <f t="shared" si="5"/>
        <v>#N/A</v>
      </c>
      <c r="H23" s="96" t="e">
        <f t="shared" si="2"/>
        <v>#N/A</v>
      </c>
      <c r="I23" s="81"/>
      <c r="J23" s="12"/>
      <c r="K23" s="13" t="str">
        <f t="shared" si="6"/>
        <v/>
      </c>
      <c r="L23" s="13" t="str">
        <f t="shared" si="7"/>
        <v/>
      </c>
      <c r="M23" s="13" t="e">
        <f>IF(AND(M22="",L23=L21),M21,IF(AND(A23&lt;&gt;"",D23="",F23=""),IF(ISNA(C23),"",IF(K23=0,IF(L23&lt;&gt;L22,INT(MAX(M$4:M22))+1,INT(MAX(M$4:M22)))+0.5,IF(L23&lt;&gt;L22,INT(MAX(M$4:M22))+1,INT(MAX(M$4:M22)))))))</f>
        <v>#N/A</v>
      </c>
      <c r="N23" s="10" t="str">
        <f t="shared" si="8"/>
        <v/>
      </c>
      <c r="O23" s="10">
        <f t="shared" si="9"/>
        <v>1</v>
      </c>
      <c r="P23" s="10">
        <f t="shared" si="10"/>
        <v>1</v>
      </c>
      <c r="Q23" s="10" t="str">
        <f t="shared" si="3"/>
        <v/>
      </c>
      <c r="R23" s="10" t="str">
        <f t="shared" si="4"/>
        <v/>
      </c>
    </row>
    <row r="24" spans="1:18" x14ac:dyDescent="0.25">
      <c r="A24" s="102"/>
      <c r="B24" s="71"/>
      <c r="C24" s="17" t="e">
        <f t="shared" si="1"/>
        <v>#N/A</v>
      </c>
      <c r="D24" s="180"/>
      <c r="E24" s="155" t="e">
        <f t="shared" si="11"/>
        <v>#N/A</v>
      </c>
      <c r="F24" s="170"/>
      <c r="G24" s="116" t="e">
        <f t="shared" si="5"/>
        <v>#N/A</v>
      </c>
      <c r="H24" s="96" t="e">
        <f t="shared" si="2"/>
        <v>#N/A</v>
      </c>
      <c r="I24" s="81"/>
      <c r="J24" s="12"/>
      <c r="K24" s="13" t="str">
        <f t="shared" si="6"/>
        <v/>
      </c>
      <c r="L24" s="13" t="str">
        <f t="shared" si="7"/>
        <v/>
      </c>
      <c r="M24" s="13" t="e">
        <f>IF(AND(M23="",L24=L22),M22,IF(AND(A24&lt;&gt;"",D24="",F24=""),IF(ISNA(C24),"",IF(K24=0,IF(L24&lt;&gt;L23,INT(MAX(M$4:M23))+1,INT(MAX(M$4:M23)))+0.5,IF(L24&lt;&gt;L23,INT(MAX(M$4:M23))+1,INT(MAX(M$4:M23)))))))</f>
        <v>#N/A</v>
      </c>
      <c r="N24" s="10" t="str">
        <f t="shared" si="8"/>
        <v/>
      </c>
      <c r="O24" s="10">
        <f t="shared" si="9"/>
        <v>1</v>
      </c>
      <c r="P24" s="10">
        <f t="shared" si="10"/>
        <v>1</v>
      </c>
      <c r="Q24" s="10" t="str">
        <f t="shared" si="3"/>
        <v/>
      </c>
      <c r="R24" s="10" t="str">
        <f t="shared" si="4"/>
        <v/>
      </c>
    </row>
    <row r="25" spans="1:18" x14ac:dyDescent="0.25">
      <c r="A25" s="102"/>
      <c r="B25" s="71"/>
      <c r="C25" s="17" t="e">
        <f t="shared" si="1"/>
        <v>#N/A</v>
      </c>
      <c r="D25" s="180"/>
      <c r="E25" s="155" t="e">
        <f t="shared" si="11"/>
        <v>#N/A</v>
      </c>
      <c r="F25" s="170"/>
      <c r="G25" s="116" t="e">
        <f t="shared" si="5"/>
        <v>#N/A</v>
      </c>
      <c r="H25" s="96" t="e">
        <f t="shared" si="2"/>
        <v>#N/A</v>
      </c>
      <c r="I25" s="81"/>
      <c r="J25" s="12"/>
      <c r="K25" s="13" t="str">
        <f t="shared" si="6"/>
        <v/>
      </c>
      <c r="L25" s="13" t="str">
        <f t="shared" si="7"/>
        <v/>
      </c>
      <c r="M25" s="13" t="e">
        <f>IF(AND(M24="",L25=L23),M23,IF(AND(A25&lt;&gt;"",D25="",F25=""),IF(ISNA(C25),"",IF(K25=0,IF(L25&lt;&gt;L24,INT(MAX(M$4:M24))+1,INT(MAX(M$4:M24)))+0.5,IF(L25&lt;&gt;L24,INT(MAX(M$4:M24))+1,INT(MAX(M$4:M24)))))))</f>
        <v>#N/A</v>
      </c>
      <c r="N25" s="10" t="str">
        <f t="shared" si="8"/>
        <v/>
      </c>
      <c r="O25" s="10">
        <f t="shared" si="9"/>
        <v>1</v>
      </c>
      <c r="P25" s="10">
        <f t="shared" si="10"/>
        <v>1</v>
      </c>
      <c r="Q25" s="10" t="str">
        <f t="shared" si="3"/>
        <v/>
      </c>
      <c r="R25" s="10" t="str">
        <f t="shared" si="4"/>
        <v/>
      </c>
    </row>
    <row r="26" spans="1:18" x14ac:dyDescent="0.25">
      <c r="A26" s="102"/>
      <c r="B26" s="72"/>
      <c r="C26" s="17" t="e">
        <f t="shared" si="1"/>
        <v>#N/A</v>
      </c>
      <c r="D26" s="180"/>
      <c r="E26" s="155" t="e">
        <f t="shared" si="11"/>
        <v>#N/A</v>
      </c>
      <c r="F26" s="170"/>
      <c r="G26" s="116" t="e">
        <f t="shared" si="5"/>
        <v>#N/A</v>
      </c>
      <c r="H26" s="96" t="e">
        <f t="shared" si="2"/>
        <v>#N/A</v>
      </c>
      <c r="I26" s="78"/>
      <c r="J26" s="64"/>
      <c r="K26" s="13" t="str">
        <f t="shared" si="6"/>
        <v/>
      </c>
      <c r="L26" s="13" t="str">
        <f t="shared" si="7"/>
        <v/>
      </c>
      <c r="M26" s="13" t="e">
        <f>IF(AND(M25="",L26=L24),M24,IF(AND(A26&lt;&gt;"",D26="",F26=""),IF(ISNA(C26),"",IF(K26=0,IF(L26&lt;&gt;L25,INT(MAX(M$4:M25))+1,INT(MAX(M$4:M25)))+0.5,IF(L26&lt;&gt;L25,INT(MAX(M$4:M25))+1,INT(MAX(M$4:M25)))))))</f>
        <v>#N/A</v>
      </c>
      <c r="N26" s="10" t="str">
        <f t="shared" si="8"/>
        <v/>
      </c>
      <c r="O26" s="10">
        <f t="shared" si="9"/>
        <v>1</v>
      </c>
      <c r="P26" s="10">
        <f t="shared" si="10"/>
        <v>1</v>
      </c>
      <c r="Q26" s="10" t="str">
        <f t="shared" si="3"/>
        <v/>
      </c>
      <c r="R26" s="10" t="str">
        <f t="shared" si="4"/>
        <v/>
      </c>
    </row>
    <row r="27" spans="1:18" x14ac:dyDescent="0.25">
      <c r="A27" s="102"/>
      <c r="B27" s="72"/>
      <c r="C27" s="17" t="e">
        <f t="shared" si="1"/>
        <v>#N/A</v>
      </c>
      <c r="D27" s="180"/>
      <c r="E27" s="155" t="e">
        <f t="shared" si="11"/>
        <v>#N/A</v>
      </c>
      <c r="F27" s="170"/>
      <c r="G27" s="116" t="e">
        <f t="shared" si="5"/>
        <v>#N/A</v>
      </c>
      <c r="H27" s="96" t="e">
        <f t="shared" si="2"/>
        <v>#N/A</v>
      </c>
      <c r="I27" s="78"/>
      <c r="J27" s="64"/>
      <c r="K27" s="13" t="str">
        <f t="shared" si="6"/>
        <v/>
      </c>
      <c r="L27" s="13" t="str">
        <f t="shared" si="7"/>
        <v/>
      </c>
      <c r="M27" s="13" t="e">
        <f>IF(AND(M26="",L27=L25),M25,IF(AND(A27&lt;&gt;"",D27="",F27=""),IF(ISNA(C27),"",IF(K27=0,IF(L27&lt;&gt;L26,INT(MAX(M$4:M26))+1,INT(MAX(M$4:M26)))+0.5,IF(L27&lt;&gt;L26,INT(MAX(M$4:M26))+1,INT(MAX(M$4:M26)))))))</f>
        <v>#N/A</v>
      </c>
      <c r="N27" s="10" t="str">
        <f t="shared" si="8"/>
        <v/>
      </c>
      <c r="O27" s="10">
        <f t="shared" si="9"/>
        <v>1</v>
      </c>
      <c r="P27" s="10">
        <f t="shared" si="10"/>
        <v>1</v>
      </c>
      <c r="Q27" s="10" t="str">
        <f t="shared" si="3"/>
        <v/>
      </c>
      <c r="R27" s="10" t="str">
        <f t="shared" si="4"/>
        <v/>
      </c>
    </row>
    <row r="28" spans="1:18" x14ac:dyDescent="0.25">
      <c r="A28" s="102"/>
      <c r="B28" s="72"/>
      <c r="C28" s="17" t="e">
        <f t="shared" si="1"/>
        <v>#N/A</v>
      </c>
      <c r="D28" s="180"/>
      <c r="E28" s="155" t="e">
        <f t="shared" si="11"/>
        <v>#N/A</v>
      </c>
      <c r="F28" s="173"/>
      <c r="G28" s="116" t="e">
        <f t="shared" si="5"/>
        <v>#N/A</v>
      </c>
      <c r="H28" s="96" t="e">
        <f t="shared" si="2"/>
        <v>#N/A</v>
      </c>
      <c r="I28" s="78"/>
      <c r="J28" s="64"/>
      <c r="K28" s="13" t="str">
        <f t="shared" si="6"/>
        <v/>
      </c>
      <c r="L28" s="13" t="str">
        <f t="shared" si="7"/>
        <v/>
      </c>
      <c r="M28" s="13" t="e">
        <f>IF(AND(M27="",L28=L26),M26,IF(AND(A28&lt;&gt;"",D28="",F28=""),IF(ISNA(C28),"",IF(K28=0,IF(L28&lt;&gt;L27,INT(MAX(M$4:M27))+1,INT(MAX(M$4:M27)))+0.5,IF(L28&lt;&gt;L27,INT(MAX(M$4:M27))+1,INT(MAX(M$4:M27)))))))</f>
        <v>#N/A</v>
      </c>
      <c r="N28" s="10" t="str">
        <f t="shared" si="8"/>
        <v/>
      </c>
      <c r="O28" s="10">
        <f t="shared" si="9"/>
        <v>1</v>
      </c>
      <c r="P28" s="10">
        <f t="shared" si="10"/>
        <v>1</v>
      </c>
      <c r="Q28" s="10" t="str">
        <f t="shared" si="3"/>
        <v/>
      </c>
      <c r="R28" s="10" t="str">
        <f t="shared" si="4"/>
        <v/>
      </c>
    </row>
    <row r="29" spans="1:18" x14ac:dyDescent="0.25">
      <c r="A29" s="102"/>
      <c r="B29" s="72"/>
      <c r="C29" s="17" t="e">
        <f t="shared" si="1"/>
        <v>#N/A</v>
      </c>
      <c r="D29" s="180"/>
      <c r="E29" s="155" t="e">
        <f t="shared" si="11"/>
        <v>#N/A</v>
      </c>
      <c r="F29" s="173"/>
      <c r="G29" s="116" t="e">
        <f t="shared" si="5"/>
        <v>#N/A</v>
      </c>
      <c r="H29" s="96" t="e">
        <f t="shared" si="2"/>
        <v>#N/A</v>
      </c>
      <c r="I29" s="78"/>
      <c r="J29" s="64"/>
      <c r="K29" s="13" t="str">
        <f t="shared" si="6"/>
        <v/>
      </c>
      <c r="L29" s="13" t="str">
        <f t="shared" si="7"/>
        <v/>
      </c>
      <c r="M29" s="13" t="e">
        <f>IF(AND(M28="",L29=L27),M27,IF(AND(A29&lt;&gt;"",D29="",F29=""),IF(ISNA(C29),"",IF(K29=0,IF(L29&lt;&gt;L28,INT(MAX(M$4:M28))+1,INT(MAX(M$4:M28)))+0.5,IF(L29&lt;&gt;L28,INT(MAX(M$4:M28))+1,INT(MAX(M$4:M28)))))))</f>
        <v>#N/A</v>
      </c>
      <c r="N29" s="10" t="str">
        <f t="shared" si="8"/>
        <v/>
      </c>
      <c r="O29" s="10">
        <f t="shared" si="9"/>
        <v>1</v>
      </c>
      <c r="P29" s="10">
        <f t="shared" si="10"/>
        <v>1</v>
      </c>
      <c r="Q29" s="10" t="str">
        <f t="shared" si="3"/>
        <v/>
      </c>
      <c r="R29" s="10" t="str">
        <f t="shared" si="4"/>
        <v/>
      </c>
    </row>
    <row r="30" spans="1:18" x14ac:dyDescent="0.25">
      <c r="A30" s="102"/>
      <c r="B30" s="72"/>
      <c r="C30" s="17" t="e">
        <f t="shared" si="1"/>
        <v>#N/A</v>
      </c>
      <c r="D30" s="180"/>
      <c r="E30" s="155" t="e">
        <f t="shared" si="11"/>
        <v>#N/A</v>
      </c>
      <c r="F30" s="173"/>
      <c r="G30" s="116" t="e">
        <f t="shared" si="5"/>
        <v>#N/A</v>
      </c>
      <c r="H30" s="96" t="e">
        <f t="shared" si="2"/>
        <v>#N/A</v>
      </c>
      <c r="I30" s="78"/>
      <c r="J30" s="64"/>
      <c r="K30" s="13" t="str">
        <f t="shared" si="6"/>
        <v/>
      </c>
      <c r="L30" s="13" t="str">
        <f t="shared" si="7"/>
        <v/>
      </c>
      <c r="M30" s="13" t="e">
        <f>IF(AND(M29="",L30=L28),M28,IF(AND(A30&lt;&gt;"",D30="",F30=""),IF(ISNA(C30),"",IF(K30=0,IF(L30&lt;&gt;L29,INT(MAX(M$4:M29))+1,INT(MAX(M$4:M29)))+0.5,IF(L30&lt;&gt;L29,INT(MAX(M$4:M29))+1,INT(MAX(M$4:M29)))))))</f>
        <v>#N/A</v>
      </c>
      <c r="N30" s="10" t="str">
        <f t="shared" si="8"/>
        <v/>
      </c>
      <c r="O30" s="10">
        <f t="shared" si="9"/>
        <v>1</v>
      </c>
      <c r="P30" s="10">
        <f t="shared" si="10"/>
        <v>1</v>
      </c>
      <c r="Q30" s="10" t="str">
        <f t="shared" si="3"/>
        <v/>
      </c>
      <c r="R30" s="10" t="str">
        <f t="shared" si="4"/>
        <v/>
      </c>
    </row>
    <row r="31" spans="1:18" x14ac:dyDescent="0.25">
      <c r="A31" s="102"/>
      <c r="B31" s="72"/>
      <c r="C31" s="17" t="e">
        <f t="shared" si="1"/>
        <v>#N/A</v>
      </c>
      <c r="D31" s="180"/>
      <c r="E31" s="155" t="e">
        <f t="shared" si="11"/>
        <v>#N/A</v>
      </c>
      <c r="F31" s="173"/>
      <c r="G31" s="116" t="e">
        <f t="shared" si="5"/>
        <v>#N/A</v>
      </c>
      <c r="H31" s="96" t="e">
        <f t="shared" si="2"/>
        <v>#N/A</v>
      </c>
      <c r="I31" s="78"/>
      <c r="J31" s="64"/>
      <c r="K31" s="13" t="str">
        <f t="shared" si="6"/>
        <v/>
      </c>
      <c r="L31" s="13" t="str">
        <f t="shared" si="7"/>
        <v/>
      </c>
      <c r="M31" s="13" t="e">
        <f>IF(AND(M30="",L31=L29),M29,IF(AND(A31&lt;&gt;"",D31="",F31=""),IF(ISNA(C31),"",IF(K31=0,IF(L31&lt;&gt;L30,INT(MAX(M$4:M30))+1,INT(MAX(M$4:M30)))+0.5,IF(L31&lt;&gt;L30,INT(MAX(M$4:M30))+1,INT(MAX(M$4:M30)))))))</f>
        <v>#N/A</v>
      </c>
      <c r="N31" s="10" t="str">
        <f t="shared" si="8"/>
        <v/>
      </c>
      <c r="O31" s="10">
        <f t="shared" si="9"/>
        <v>1</v>
      </c>
      <c r="P31" s="10">
        <f t="shared" si="10"/>
        <v>1</v>
      </c>
      <c r="Q31" s="10" t="str">
        <f t="shared" si="3"/>
        <v/>
      </c>
      <c r="R31" s="10" t="str">
        <f t="shared" si="4"/>
        <v/>
      </c>
    </row>
    <row r="32" spans="1:18" x14ac:dyDescent="0.25">
      <c r="A32" s="102"/>
      <c r="B32" s="72"/>
      <c r="C32" s="17" t="e">
        <f t="shared" si="1"/>
        <v>#N/A</v>
      </c>
      <c r="D32" s="180"/>
      <c r="E32" s="155" t="e">
        <f t="shared" si="11"/>
        <v>#N/A</v>
      </c>
      <c r="F32" s="173"/>
      <c r="G32" s="116" t="e">
        <f t="shared" si="5"/>
        <v>#N/A</v>
      </c>
      <c r="H32" s="96" t="e">
        <f t="shared" si="2"/>
        <v>#N/A</v>
      </c>
      <c r="I32" s="78"/>
      <c r="J32" s="64"/>
      <c r="K32" s="13" t="str">
        <f t="shared" si="6"/>
        <v/>
      </c>
      <c r="L32" s="13" t="str">
        <f t="shared" si="7"/>
        <v/>
      </c>
      <c r="M32" s="13" t="e">
        <f>IF(AND(M31="",L32=L30),M30,IF(AND(A32&lt;&gt;"",D32="",F32=""),IF(ISNA(C32),"",IF(K32=0,IF(L32&lt;&gt;L31,INT(MAX(M$4:M31))+1,INT(MAX(M$4:M31)))+0.5,IF(L32&lt;&gt;L31,INT(MAX(M$4:M31))+1,INT(MAX(M$4:M31)))))))</f>
        <v>#N/A</v>
      </c>
      <c r="N32" s="10" t="str">
        <f t="shared" si="8"/>
        <v/>
      </c>
      <c r="O32" s="10">
        <f t="shared" si="9"/>
        <v>1</v>
      </c>
      <c r="P32" s="10">
        <f t="shared" si="10"/>
        <v>1</v>
      </c>
      <c r="Q32" s="10" t="str">
        <f t="shared" si="3"/>
        <v/>
      </c>
      <c r="R32" s="10" t="str">
        <f t="shared" si="4"/>
        <v/>
      </c>
    </row>
    <row r="33" spans="1:18" x14ac:dyDescent="0.25">
      <c r="A33" s="102"/>
      <c r="B33" s="72"/>
      <c r="C33" s="17" t="e">
        <f t="shared" si="1"/>
        <v>#N/A</v>
      </c>
      <c r="D33" s="180"/>
      <c r="E33" s="155" t="e">
        <f t="shared" si="11"/>
        <v>#N/A</v>
      </c>
      <c r="F33" s="173"/>
      <c r="G33" s="116" t="e">
        <f t="shared" si="5"/>
        <v>#N/A</v>
      </c>
      <c r="H33" s="96" t="e">
        <f t="shared" si="2"/>
        <v>#N/A</v>
      </c>
      <c r="I33" s="78"/>
      <c r="J33" s="64"/>
      <c r="K33" s="13" t="str">
        <f t="shared" si="6"/>
        <v/>
      </c>
      <c r="L33" s="13" t="str">
        <f t="shared" si="7"/>
        <v/>
      </c>
      <c r="M33" s="13" t="e">
        <f>IF(AND(M32="",L33=L31),M31,IF(AND(A33&lt;&gt;"",D33="",F33=""),IF(ISNA(C33),"",IF(K33=0,IF(L33&lt;&gt;L32,INT(MAX(M$4:M32))+1,INT(MAX(M$4:M32)))+0.5,IF(L33&lt;&gt;L32,INT(MAX(M$4:M32))+1,INT(MAX(M$4:M32)))))))</f>
        <v>#N/A</v>
      </c>
      <c r="N33" s="10" t="str">
        <f t="shared" si="8"/>
        <v/>
      </c>
      <c r="O33" s="10">
        <f t="shared" si="9"/>
        <v>1</v>
      </c>
      <c r="P33" s="10">
        <f t="shared" si="10"/>
        <v>1</v>
      </c>
      <c r="Q33" s="10" t="str">
        <f t="shared" si="3"/>
        <v/>
      </c>
      <c r="R33" s="10" t="str">
        <f t="shared" si="4"/>
        <v/>
      </c>
    </row>
    <row r="34" spans="1:18" x14ac:dyDescent="0.25">
      <c r="A34" s="102"/>
      <c r="B34" s="72"/>
      <c r="C34" s="17" t="e">
        <f t="shared" si="1"/>
        <v>#N/A</v>
      </c>
      <c r="D34" s="180"/>
      <c r="E34" s="155" t="e">
        <f t="shared" si="11"/>
        <v>#N/A</v>
      </c>
      <c r="F34" s="173"/>
      <c r="G34" s="116" t="e">
        <f t="shared" si="5"/>
        <v>#N/A</v>
      </c>
      <c r="H34" s="96" t="e">
        <f t="shared" si="2"/>
        <v>#N/A</v>
      </c>
      <c r="I34" s="78"/>
      <c r="J34" s="64"/>
      <c r="K34" s="13" t="str">
        <f t="shared" si="6"/>
        <v/>
      </c>
      <c r="L34" s="13" t="str">
        <f t="shared" si="7"/>
        <v/>
      </c>
      <c r="M34" s="13" t="e">
        <f>IF(AND(M33="",L34=L32),M32,IF(AND(A34&lt;&gt;"",D34="",F34=""),IF(ISNA(C34),"",IF(K34=0,IF(L34&lt;&gt;L33,INT(MAX(M$4:M33))+1,INT(MAX(M$4:M33)))+0.5,IF(L34&lt;&gt;L33,INT(MAX(M$4:M33))+1,INT(MAX(M$4:M33)))))))</f>
        <v>#N/A</v>
      </c>
      <c r="N34" s="10" t="str">
        <f t="shared" si="8"/>
        <v/>
      </c>
      <c r="O34" s="10">
        <f t="shared" si="9"/>
        <v>1</v>
      </c>
      <c r="P34" s="10">
        <f t="shared" si="10"/>
        <v>1</v>
      </c>
      <c r="Q34" s="10" t="str">
        <f t="shared" si="3"/>
        <v/>
      </c>
      <c r="R34" s="10" t="str">
        <f t="shared" si="4"/>
        <v/>
      </c>
    </row>
    <row r="35" spans="1:18" x14ac:dyDescent="0.25">
      <c r="A35" s="102"/>
      <c r="B35" s="72"/>
      <c r="C35" s="17" t="e">
        <f t="shared" si="1"/>
        <v>#N/A</v>
      </c>
      <c r="D35" s="180"/>
      <c r="E35" s="155" t="e">
        <f t="shared" si="11"/>
        <v>#N/A</v>
      </c>
      <c r="F35" s="173"/>
      <c r="G35" s="116" t="e">
        <f t="shared" si="5"/>
        <v>#N/A</v>
      </c>
      <c r="H35" s="96" t="e">
        <f t="shared" si="2"/>
        <v>#N/A</v>
      </c>
      <c r="I35" s="78"/>
      <c r="J35" s="64"/>
      <c r="K35" s="13" t="str">
        <f t="shared" si="6"/>
        <v/>
      </c>
      <c r="L35" s="13" t="str">
        <f t="shared" si="7"/>
        <v/>
      </c>
      <c r="M35" s="13" t="e">
        <f>IF(AND(M34="",L35=L33),M33,IF(AND(A35&lt;&gt;"",D35="",F35=""),IF(ISNA(C35),"",IF(K35=0,IF(L35&lt;&gt;L34,INT(MAX(M$4:M34))+1,INT(MAX(M$4:M34)))+0.5,IF(L35&lt;&gt;L34,INT(MAX(M$4:M34))+1,INT(MAX(M$4:M34)))))))</f>
        <v>#N/A</v>
      </c>
      <c r="N35" s="10" t="str">
        <f t="shared" si="8"/>
        <v/>
      </c>
      <c r="O35" s="10">
        <f t="shared" si="9"/>
        <v>1</v>
      </c>
      <c r="P35" s="10">
        <f t="shared" si="10"/>
        <v>1</v>
      </c>
      <c r="Q35" s="10" t="str">
        <f t="shared" si="3"/>
        <v/>
      </c>
      <c r="R35" s="10" t="str">
        <f t="shared" si="4"/>
        <v/>
      </c>
    </row>
    <row r="36" spans="1:18" x14ac:dyDescent="0.25">
      <c r="A36" s="102"/>
      <c r="B36" s="72"/>
      <c r="C36" s="17" t="e">
        <f t="shared" si="1"/>
        <v>#N/A</v>
      </c>
      <c r="D36" s="179"/>
      <c r="E36" s="155" t="e">
        <f t="shared" si="11"/>
        <v>#N/A</v>
      </c>
      <c r="F36" s="173"/>
      <c r="G36" s="116" t="e">
        <f t="shared" si="5"/>
        <v>#N/A</v>
      </c>
      <c r="H36" s="96" t="e">
        <f t="shared" si="2"/>
        <v>#N/A</v>
      </c>
      <c r="I36" s="78"/>
      <c r="J36" s="64"/>
      <c r="K36" s="13" t="str">
        <f t="shared" si="6"/>
        <v/>
      </c>
      <c r="L36" s="13" t="str">
        <f t="shared" si="7"/>
        <v/>
      </c>
      <c r="M36" s="13" t="e">
        <f>IF(AND(M35="",L36=L34),M34,IF(AND(A36&lt;&gt;"",D36="",F36=""),IF(ISNA(C36),"",IF(K36=0,IF(L36&lt;&gt;L35,INT(MAX(M$4:M35))+1,INT(MAX(M$4:M35)))+0.5,IF(L36&lt;&gt;L35,INT(MAX(M$4:M35))+1,INT(MAX(M$4:M35)))))))</f>
        <v>#N/A</v>
      </c>
      <c r="N36" s="10" t="str">
        <f t="shared" si="8"/>
        <v/>
      </c>
      <c r="O36" s="10">
        <f t="shared" si="9"/>
        <v>1</v>
      </c>
      <c r="P36" s="10">
        <f t="shared" si="10"/>
        <v>1</v>
      </c>
      <c r="Q36" s="10" t="str">
        <f t="shared" si="3"/>
        <v/>
      </c>
      <c r="R36" s="10" t="str">
        <f t="shared" si="4"/>
        <v/>
      </c>
    </row>
    <row r="37" spans="1:18" x14ac:dyDescent="0.25">
      <c r="A37" s="102"/>
      <c r="B37" s="72"/>
      <c r="C37" s="17" t="e">
        <f t="shared" si="1"/>
        <v>#N/A</v>
      </c>
      <c r="D37" s="179"/>
      <c r="E37" s="155" t="e">
        <f t="shared" si="11"/>
        <v>#N/A</v>
      </c>
      <c r="F37" s="173"/>
      <c r="G37" s="116" t="e">
        <f t="shared" si="5"/>
        <v>#N/A</v>
      </c>
      <c r="H37" s="96" t="e">
        <f t="shared" si="2"/>
        <v>#N/A</v>
      </c>
      <c r="I37" s="78"/>
      <c r="J37" s="64"/>
      <c r="K37" s="13" t="str">
        <f t="shared" si="6"/>
        <v/>
      </c>
      <c r="L37" s="13" t="str">
        <f t="shared" si="7"/>
        <v/>
      </c>
      <c r="M37" s="13" t="e">
        <f>IF(AND(M36="",L37=L35),M35,IF(AND(A37&lt;&gt;"",D37="",F37=""),IF(ISNA(C37),"",IF(K37=0,IF(L37&lt;&gt;L36,INT(MAX(M$4:M36))+1,INT(MAX(M$4:M36)))+0.5,IF(L37&lt;&gt;L36,INT(MAX(M$4:M36))+1,INT(MAX(M$4:M36)))))))</f>
        <v>#N/A</v>
      </c>
      <c r="N37" s="10" t="str">
        <f t="shared" si="8"/>
        <v/>
      </c>
      <c r="O37" s="10">
        <f t="shared" si="9"/>
        <v>1</v>
      </c>
      <c r="P37" s="10">
        <f t="shared" si="10"/>
        <v>1</v>
      </c>
      <c r="Q37" s="10" t="str">
        <f t="shared" si="3"/>
        <v/>
      </c>
      <c r="R37" s="10" t="str">
        <f t="shared" si="4"/>
        <v/>
      </c>
    </row>
    <row r="38" spans="1:18" x14ac:dyDescent="0.25">
      <c r="A38" s="102"/>
      <c r="B38" s="72"/>
      <c r="C38" s="17" t="e">
        <f t="shared" si="1"/>
        <v>#N/A</v>
      </c>
      <c r="D38" s="179"/>
      <c r="E38" s="155" t="e">
        <f t="shared" si="11"/>
        <v>#N/A</v>
      </c>
      <c r="F38" s="173"/>
      <c r="G38" s="116" t="e">
        <f t="shared" si="5"/>
        <v>#N/A</v>
      </c>
      <c r="H38" s="96" t="e">
        <f t="shared" si="2"/>
        <v>#N/A</v>
      </c>
      <c r="I38" s="78"/>
      <c r="J38" s="64"/>
      <c r="K38" s="13" t="str">
        <f t="shared" si="6"/>
        <v/>
      </c>
      <c r="L38" s="13" t="str">
        <f t="shared" si="7"/>
        <v/>
      </c>
      <c r="M38" s="13" t="e">
        <f>IF(AND(M37="",L38=L36),M36,IF(AND(A38&lt;&gt;"",D38="",F38=""),IF(ISNA(C38),"",IF(K38=0,IF(L38&lt;&gt;L37,INT(MAX(M$4:M37))+1,INT(MAX(M$4:M37)))+0.5,IF(L38&lt;&gt;L37,INT(MAX(M$4:M37))+1,INT(MAX(M$4:M37)))))))</f>
        <v>#N/A</v>
      </c>
      <c r="N38" s="10" t="str">
        <f t="shared" si="8"/>
        <v/>
      </c>
      <c r="O38" s="10">
        <f t="shared" si="9"/>
        <v>1</v>
      </c>
      <c r="P38" s="10">
        <f t="shared" si="10"/>
        <v>1</v>
      </c>
      <c r="Q38" s="10" t="str">
        <f t="shared" si="3"/>
        <v/>
      </c>
      <c r="R38" s="10" t="str">
        <f t="shared" si="4"/>
        <v/>
      </c>
    </row>
    <row r="39" spans="1:18" x14ac:dyDescent="0.25">
      <c r="A39" s="102"/>
      <c r="B39" s="72"/>
      <c r="C39" s="17" t="e">
        <f t="shared" si="1"/>
        <v>#N/A</v>
      </c>
      <c r="D39" s="179"/>
      <c r="E39" s="155" t="e">
        <f t="shared" si="11"/>
        <v>#N/A</v>
      </c>
      <c r="F39" s="170"/>
      <c r="G39" s="116" t="e">
        <f t="shared" si="5"/>
        <v>#N/A</v>
      </c>
      <c r="H39" s="96" t="e">
        <f t="shared" si="2"/>
        <v>#N/A</v>
      </c>
      <c r="I39" s="78"/>
      <c r="J39" s="64"/>
      <c r="K39" s="13" t="str">
        <f t="shared" si="6"/>
        <v/>
      </c>
      <c r="L39" s="13" t="str">
        <f t="shared" si="7"/>
        <v/>
      </c>
      <c r="M39" s="13" t="e">
        <f>IF(AND(M38="",L39=L37),M37,IF(AND(A39&lt;&gt;"",D39="",F39=""),IF(ISNA(C39),"",IF(K39=0,IF(L39&lt;&gt;L38,INT(MAX(M$4:M38))+1,INT(MAX(M$4:M38)))+0.5,IF(L39&lt;&gt;L38,INT(MAX(M$4:M38))+1,INT(MAX(M$4:M38)))))))</f>
        <v>#N/A</v>
      </c>
      <c r="N39" s="10" t="str">
        <f t="shared" si="8"/>
        <v/>
      </c>
      <c r="O39" s="10">
        <f t="shared" si="9"/>
        <v>1</v>
      </c>
      <c r="P39" s="10">
        <f t="shared" si="10"/>
        <v>1</v>
      </c>
      <c r="Q39" s="10" t="str">
        <f t="shared" si="3"/>
        <v/>
      </c>
      <c r="R39" s="10" t="str">
        <f t="shared" si="4"/>
        <v/>
      </c>
    </row>
    <row r="40" spans="1:18" x14ac:dyDescent="0.25">
      <c r="A40" s="102"/>
      <c r="B40" s="72"/>
      <c r="C40" s="17" t="e">
        <f t="shared" si="1"/>
        <v>#N/A</v>
      </c>
      <c r="D40" s="179"/>
      <c r="E40" s="155" t="e">
        <f t="shared" si="11"/>
        <v>#N/A</v>
      </c>
      <c r="F40" s="170"/>
      <c r="G40" s="116" t="e">
        <f t="shared" si="5"/>
        <v>#N/A</v>
      </c>
      <c r="H40" s="96" t="e">
        <f t="shared" si="2"/>
        <v>#N/A</v>
      </c>
      <c r="I40" s="78"/>
      <c r="J40" s="64"/>
      <c r="K40" s="13" t="str">
        <f t="shared" si="6"/>
        <v/>
      </c>
      <c r="L40" s="13" t="str">
        <f t="shared" si="7"/>
        <v/>
      </c>
      <c r="M40" s="13" t="e">
        <f>IF(AND(M39="",L40=L38),M38,IF(AND(A40&lt;&gt;"",D40="",F40=""),IF(ISNA(C40),"",IF(K40=0,IF(L40&lt;&gt;L39,INT(MAX(M$4:M39))+1,INT(MAX(M$4:M39)))+0.5,IF(L40&lt;&gt;L39,INT(MAX(M$4:M39))+1,INT(MAX(M$4:M39)))))))</f>
        <v>#N/A</v>
      </c>
      <c r="N40" s="10" t="str">
        <f t="shared" si="8"/>
        <v/>
      </c>
      <c r="O40" s="10">
        <f t="shared" si="9"/>
        <v>1</v>
      </c>
      <c r="P40" s="10">
        <f t="shared" si="10"/>
        <v>1</v>
      </c>
      <c r="Q40" s="10" t="str">
        <f t="shared" si="3"/>
        <v/>
      </c>
      <c r="R40" s="10" t="str">
        <f t="shared" si="4"/>
        <v/>
      </c>
    </row>
    <row r="41" spans="1:18" x14ac:dyDescent="0.25">
      <c r="A41" s="102"/>
      <c r="B41" s="72"/>
      <c r="C41" s="17" t="e">
        <f t="shared" si="1"/>
        <v>#N/A</v>
      </c>
      <c r="D41" s="179"/>
      <c r="E41" s="155" t="e">
        <f t="shared" si="11"/>
        <v>#N/A</v>
      </c>
      <c r="F41" s="170"/>
      <c r="G41" s="116" t="e">
        <f t="shared" si="5"/>
        <v>#N/A</v>
      </c>
      <c r="H41" s="96" t="e">
        <f t="shared" si="2"/>
        <v>#N/A</v>
      </c>
      <c r="I41" s="78"/>
      <c r="J41" s="64"/>
      <c r="K41" s="13" t="str">
        <f t="shared" si="6"/>
        <v/>
      </c>
      <c r="L41" s="13" t="str">
        <f t="shared" si="7"/>
        <v/>
      </c>
      <c r="M41" s="13" t="e">
        <f>IF(AND(M40="",L41=L39),M39,IF(AND(A41&lt;&gt;"",D41="",F41=""),IF(ISNA(C41),"",IF(K41=0,IF(L41&lt;&gt;L40,INT(MAX(M$4:M40))+1,INT(MAX(M$4:M40)))+0.5,IF(L41&lt;&gt;L40,INT(MAX(M$4:M40))+1,INT(MAX(M$4:M40)))))))</f>
        <v>#N/A</v>
      </c>
      <c r="N41" s="10" t="str">
        <f t="shared" si="8"/>
        <v/>
      </c>
      <c r="O41" s="10">
        <f t="shared" si="9"/>
        <v>1</v>
      </c>
      <c r="P41" s="10">
        <f t="shared" si="10"/>
        <v>1</v>
      </c>
      <c r="Q41" s="10" t="str">
        <f t="shared" si="3"/>
        <v/>
      </c>
      <c r="R41" s="10" t="str">
        <f t="shared" si="4"/>
        <v/>
      </c>
    </row>
    <row r="42" spans="1:18" x14ac:dyDescent="0.25">
      <c r="A42" s="102"/>
      <c r="B42" s="72"/>
      <c r="C42" s="17" t="e">
        <f t="shared" si="1"/>
        <v>#N/A</v>
      </c>
      <c r="D42" s="180"/>
      <c r="E42" s="155" t="e">
        <f t="shared" si="11"/>
        <v>#N/A</v>
      </c>
      <c r="F42" s="170"/>
      <c r="G42" s="116" t="e">
        <f t="shared" si="5"/>
        <v>#N/A</v>
      </c>
      <c r="H42" s="96" t="e">
        <f t="shared" si="2"/>
        <v>#N/A</v>
      </c>
      <c r="I42" s="78"/>
      <c r="J42" s="64"/>
      <c r="K42" s="13" t="str">
        <f t="shared" si="6"/>
        <v/>
      </c>
      <c r="L42" s="13" t="str">
        <f t="shared" si="7"/>
        <v/>
      </c>
      <c r="M42" s="13" t="e">
        <f>IF(AND(M41="",L42=L40),M40,IF(AND(A42&lt;&gt;"",D42="",F42=""),IF(ISNA(C42),"",IF(K42=0,IF(L42&lt;&gt;L41,INT(MAX(M$4:M41))+1,INT(MAX(M$4:M41)))+0.5,IF(L42&lt;&gt;L41,INT(MAX(M$4:M41))+1,INT(MAX(M$4:M41)))))))</f>
        <v>#N/A</v>
      </c>
      <c r="N42" s="10" t="str">
        <f t="shared" si="8"/>
        <v/>
      </c>
      <c r="O42" s="10">
        <f t="shared" si="9"/>
        <v>1</v>
      </c>
      <c r="P42" s="10">
        <f t="shared" si="10"/>
        <v>1</v>
      </c>
      <c r="Q42" s="10" t="str">
        <f t="shared" si="3"/>
        <v/>
      </c>
      <c r="R42" s="10" t="str">
        <f t="shared" si="4"/>
        <v/>
      </c>
    </row>
    <row r="43" spans="1:18" x14ac:dyDescent="0.25">
      <c r="A43" s="102"/>
      <c r="B43" s="72"/>
      <c r="C43" s="17" t="e">
        <f t="shared" si="1"/>
        <v>#N/A</v>
      </c>
      <c r="D43" s="180"/>
      <c r="E43" s="155" t="e">
        <f t="shared" si="11"/>
        <v>#N/A</v>
      </c>
      <c r="F43" s="170"/>
      <c r="G43" s="116" t="e">
        <f t="shared" si="5"/>
        <v>#N/A</v>
      </c>
      <c r="H43" s="96" t="e">
        <f t="shared" si="2"/>
        <v>#N/A</v>
      </c>
      <c r="I43" s="78"/>
      <c r="J43" s="64"/>
      <c r="K43" s="13" t="str">
        <f t="shared" si="6"/>
        <v/>
      </c>
      <c r="L43" s="13" t="str">
        <f t="shared" si="7"/>
        <v/>
      </c>
      <c r="M43" s="13" t="e">
        <f>IF(AND(M42="",L43=L41),M41,IF(AND(A43&lt;&gt;"",D43="",F43=""),IF(ISNA(C43),"",IF(K43=0,IF(L43&lt;&gt;L42,INT(MAX(M$4:M42))+1,INT(MAX(M$4:M42)))+0.5,IF(L43&lt;&gt;L42,INT(MAX(M$4:M42))+1,INT(MAX(M$4:M42)))))))</f>
        <v>#N/A</v>
      </c>
      <c r="N43" s="10" t="str">
        <f t="shared" si="8"/>
        <v/>
      </c>
      <c r="O43" s="10">
        <f t="shared" si="9"/>
        <v>1</v>
      </c>
      <c r="P43" s="10">
        <f t="shared" si="10"/>
        <v>1</v>
      </c>
      <c r="Q43" s="10" t="str">
        <f t="shared" si="3"/>
        <v/>
      </c>
      <c r="R43" s="10" t="str">
        <f t="shared" si="4"/>
        <v/>
      </c>
    </row>
    <row r="44" spans="1:18" x14ac:dyDescent="0.25">
      <c r="A44" s="102"/>
      <c r="B44" s="72"/>
      <c r="C44" s="17" t="e">
        <f t="shared" si="1"/>
        <v>#N/A</v>
      </c>
      <c r="D44" s="180"/>
      <c r="E44" s="155" t="e">
        <f t="shared" si="11"/>
        <v>#N/A</v>
      </c>
      <c r="F44" s="170"/>
      <c r="G44" s="116" t="e">
        <f t="shared" si="5"/>
        <v>#N/A</v>
      </c>
      <c r="H44" s="96" t="e">
        <f t="shared" si="2"/>
        <v>#N/A</v>
      </c>
      <c r="I44" s="78"/>
      <c r="J44" s="64"/>
      <c r="K44" s="13" t="str">
        <f t="shared" si="6"/>
        <v/>
      </c>
      <c r="L44" s="13" t="str">
        <f t="shared" si="7"/>
        <v/>
      </c>
      <c r="M44" s="13" t="e">
        <f>IF(AND(M43="",L44=L42),M42,IF(AND(A44&lt;&gt;"",D44="",F44=""),IF(ISNA(C44),"",IF(K44=0,IF(L44&lt;&gt;L43,INT(MAX(M$4:M43))+1,INT(MAX(M$4:M43)))+0.5,IF(L44&lt;&gt;L43,INT(MAX(M$4:M43))+1,INT(MAX(M$4:M43)))))))</f>
        <v>#N/A</v>
      </c>
      <c r="N44" s="10" t="str">
        <f t="shared" si="8"/>
        <v/>
      </c>
      <c r="O44" s="10">
        <f t="shared" si="9"/>
        <v>1</v>
      </c>
      <c r="P44" s="10">
        <f t="shared" si="10"/>
        <v>1</v>
      </c>
      <c r="Q44" s="10" t="str">
        <f t="shared" si="3"/>
        <v/>
      </c>
      <c r="R44" s="10" t="str">
        <f t="shared" si="4"/>
        <v/>
      </c>
    </row>
    <row r="45" spans="1:18" x14ac:dyDescent="0.25">
      <c r="A45" s="102"/>
      <c r="B45" s="72"/>
      <c r="C45" s="17" t="e">
        <f t="shared" si="1"/>
        <v>#N/A</v>
      </c>
      <c r="D45" s="180"/>
      <c r="E45" s="155" t="e">
        <f t="shared" si="11"/>
        <v>#N/A</v>
      </c>
      <c r="F45" s="170"/>
      <c r="G45" s="116" t="e">
        <f t="shared" si="5"/>
        <v>#N/A</v>
      </c>
      <c r="H45" s="96" t="e">
        <f t="shared" si="2"/>
        <v>#N/A</v>
      </c>
      <c r="I45" s="78"/>
      <c r="J45" s="64"/>
      <c r="K45" s="13" t="str">
        <f t="shared" si="6"/>
        <v/>
      </c>
      <c r="L45" s="13" t="str">
        <f t="shared" si="7"/>
        <v/>
      </c>
      <c r="M45" s="13" t="e">
        <f>IF(AND(M44="",L45=L43),M43,IF(AND(A45&lt;&gt;"",D45="",F45=""),IF(ISNA(C45),"",IF(K45=0,IF(L45&lt;&gt;L44,INT(MAX(M$4:M44))+1,INT(MAX(M$4:M44)))+0.5,IF(L45&lt;&gt;L44,INT(MAX(M$4:M44))+1,INT(MAX(M$4:M44)))))))</f>
        <v>#N/A</v>
      </c>
      <c r="N45" s="10" t="str">
        <f t="shared" si="8"/>
        <v/>
      </c>
      <c r="O45" s="10">
        <f t="shared" si="9"/>
        <v>1</v>
      </c>
      <c r="P45" s="10">
        <f t="shared" si="10"/>
        <v>1</v>
      </c>
      <c r="Q45" s="10" t="str">
        <f t="shared" si="3"/>
        <v/>
      </c>
      <c r="R45" s="10" t="str">
        <f t="shared" si="4"/>
        <v/>
      </c>
    </row>
    <row r="46" spans="1:18" x14ac:dyDescent="0.25">
      <c r="A46" s="102"/>
      <c r="B46" s="72"/>
      <c r="C46" s="17" t="e">
        <f t="shared" si="1"/>
        <v>#N/A</v>
      </c>
      <c r="D46" s="180"/>
      <c r="E46" s="155" t="e">
        <f t="shared" si="11"/>
        <v>#N/A</v>
      </c>
      <c r="F46" s="170"/>
      <c r="G46" s="116" t="e">
        <f t="shared" si="5"/>
        <v>#N/A</v>
      </c>
      <c r="H46" s="96" t="e">
        <f t="shared" si="2"/>
        <v>#N/A</v>
      </c>
      <c r="I46" s="78"/>
      <c r="J46" s="64"/>
      <c r="K46" s="13" t="str">
        <f t="shared" si="6"/>
        <v/>
      </c>
      <c r="L46" s="13" t="str">
        <f t="shared" si="7"/>
        <v/>
      </c>
      <c r="M46" s="13" t="e">
        <f>IF(AND(M45="",L46=L44),M44,IF(AND(A46&lt;&gt;"",D46="",F46=""),IF(ISNA(C46),"",IF(K46=0,IF(L46&lt;&gt;L45,INT(MAX(M$4:M45))+1,INT(MAX(M$4:M45)))+0.5,IF(L46&lt;&gt;L45,INT(MAX(M$4:M45))+1,INT(MAX(M$4:M45)))))))</f>
        <v>#N/A</v>
      </c>
      <c r="N46" s="10" t="str">
        <f t="shared" si="8"/>
        <v/>
      </c>
      <c r="O46" s="10">
        <f t="shared" si="9"/>
        <v>1</v>
      </c>
      <c r="P46" s="10">
        <f t="shared" si="10"/>
        <v>1</v>
      </c>
      <c r="Q46" s="10" t="str">
        <f t="shared" si="3"/>
        <v/>
      </c>
      <c r="R46" s="10" t="str">
        <f t="shared" si="4"/>
        <v/>
      </c>
    </row>
    <row r="47" spans="1:18" x14ac:dyDescent="0.25">
      <c r="A47" s="102"/>
      <c r="B47" s="72"/>
      <c r="C47" s="17" t="e">
        <f t="shared" si="1"/>
        <v>#N/A</v>
      </c>
      <c r="D47" s="180"/>
      <c r="E47" s="155" t="e">
        <f t="shared" si="11"/>
        <v>#N/A</v>
      </c>
      <c r="F47" s="170"/>
      <c r="G47" s="116" t="e">
        <f t="shared" si="5"/>
        <v>#N/A</v>
      </c>
      <c r="H47" s="96" t="e">
        <f t="shared" si="2"/>
        <v>#N/A</v>
      </c>
      <c r="I47" s="78"/>
      <c r="J47" s="64"/>
      <c r="K47" s="13" t="str">
        <f t="shared" si="6"/>
        <v/>
      </c>
      <c r="L47" s="13" t="str">
        <f t="shared" si="7"/>
        <v/>
      </c>
      <c r="M47" s="13" t="e">
        <f>IF(AND(M46="",L47=L45),M45,IF(AND(A47&lt;&gt;"",D47="",F47=""),IF(ISNA(C47),"",IF(K47=0,IF(L47&lt;&gt;L46,INT(MAX(M$4:M46))+1,INT(MAX(M$4:M46)))+0.5,IF(L47&lt;&gt;L46,INT(MAX(M$4:M46))+1,INT(MAX(M$4:M46)))))))</f>
        <v>#N/A</v>
      </c>
      <c r="N47" s="10" t="str">
        <f t="shared" si="8"/>
        <v/>
      </c>
      <c r="O47" s="10">
        <f t="shared" si="9"/>
        <v>1</v>
      </c>
      <c r="P47" s="10">
        <f t="shared" si="10"/>
        <v>1</v>
      </c>
      <c r="Q47" s="10" t="str">
        <f t="shared" si="3"/>
        <v/>
      </c>
      <c r="R47" s="10" t="str">
        <f t="shared" si="4"/>
        <v/>
      </c>
    </row>
    <row r="48" spans="1:18" x14ac:dyDescent="0.25">
      <c r="A48" s="102"/>
      <c r="B48" s="72"/>
      <c r="C48" s="17" t="e">
        <f t="shared" si="1"/>
        <v>#N/A</v>
      </c>
      <c r="D48" s="180"/>
      <c r="E48" s="155" t="e">
        <f t="shared" si="11"/>
        <v>#N/A</v>
      </c>
      <c r="F48" s="170"/>
      <c r="G48" s="116" t="e">
        <f t="shared" si="5"/>
        <v>#N/A</v>
      </c>
      <c r="H48" s="96" t="e">
        <f t="shared" si="2"/>
        <v>#N/A</v>
      </c>
      <c r="I48" s="78"/>
      <c r="J48" s="64"/>
      <c r="K48" s="13" t="str">
        <f t="shared" si="6"/>
        <v/>
      </c>
      <c r="L48" s="13" t="str">
        <f t="shared" si="7"/>
        <v/>
      </c>
      <c r="M48" s="13" t="e">
        <f>IF(AND(M47="",L48=L46),M46,IF(AND(A48&lt;&gt;"",D48="",F48=""),IF(ISNA(C48),"",IF(K48=0,IF(L48&lt;&gt;L47,INT(MAX(M$4:M47))+1,INT(MAX(M$4:M47)))+0.5,IF(L48&lt;&gt;L47,INT(MAX(M$4:M47))+1,INT(MAX(M$4:M47)))))))</f>
        <v>#N/A</v>
      </c>
      <c r="N48" s="10" t="str">
        <f t="shared" si="8"/>
        <v/>
      </c>
      <c r="O48" s="10">
        <f t="shared" si="9"/>
        <v>1</v>
      </c>
      <c r="P48" s="10">
        <f t="shared" si="10"/>
        <v>1</v>
      </c>
      <c r="Q48" s="10" t="str">
        <f t="shared" si="3"/>
        <v/>
      </c>
      <c r="R48" s="10" t="str">
        <f t="shared" si="4"/>
        <v/>
      </c>
    </row>
    <row r="49" spans="1:18" x14ac:dyDescent="0.25">
      <c r="A49" s="102"/>
      <c r="B49" s="72"/>
      <c r="C49" s="17" t="e">
        <f t="shared" si="1"/>
        <v>#N/A</v>
      </c>
      <c r="D49" s="180"/>
      <c r="E49" s="155" t="e">
        <f t="shared" si="11"/>
        <v>#N/A</v>
      </c>
      <c r="F49" s="170"/>
      <c r="G49" s="116" t="e">
        <f t="shared" si="5"/>
        <v>#N/A</v>
      </c>
      <c r="H49" s="96" t="e">
        <f t="shared" si="2"/>
        <v>#N/A</v>
      </c>
      <c r="I49" s="78"/>
      <c r="J49" s="64"/>
      <c r="K49" s="13" t="str">
        <f t="shared" si="6"/>
        <v/>
      </c>
      <c r="L49" s="13" t="str">
        <f t="shared" si="7"/>
        <v/>
      </c>
      <c r="M49" s="13" t="e">
        <f>IF(AND(M48="",L49=L47),M47,IF(AND(A49&lt;&gt;"",D49="",F49=""),IF(ISNA(C49),"",IF(K49=0,IF(L49&lt;&gt;L48,INT(MAX(M$4:M48))+1,INT(MAX(M$4:M48)))+0.5,IF(L49&lt;&gt;L48,INT(MAX(M$4:M48))+1,INT(MAX(M$4:M48)))))))</f>
        <v>#N/A</v>
      </c>
      <c r="N49" s="10" t="str">
        <f t="shared" si="8"/>
        <v/>
      </c>
      <c r="O49" s="10">
        <f t="shared" si="9"/>
        <v>1</v>
      </c>
      <c r="P49" s="10">
        <f t="shared" si="10"/>
        <v>1</v>
      </c>
      <c r="Q49" s="10" t="str">
        <f t="shared" si="3"/>
        <v/>
      </c>
      <c r="R49" s="10" t="str">
        <f t="shared" si="4"/>
        <v/>
      </c>
    </row>
    <row r="50" spans="1:18" x14ac:dyDescent="0.25">
      <c r="A50" s="102"/>
      <c r="B50" s="72"/>
      <c r="C50" s="17" t="e">
        <f t="shared" si="1"/>
        <v>#N/A</v>
      </c>
      <c r="D50" s="180"/>
      <c r="E50" s="155" t="e">
        <f t="shared" si="11"/>
        <v>#N/A</v>
      </c>
      <c r="F50" s="170"/>
      <c r="G50" s="116" t="e">
        <f t="shared" si="5"/>
        <v>#N/A</v>
      </c>
      <c r="H50" s="96" t="e">
        <f t="shared" si="2"/>
        <v>#N/A</v>
      </c>
      <c r="I50" s="78"/>
      <c r="J50" s="64"/>
      <c r="K50" s="13" t="str">
        <f t="shared" si="6"/>
        <v/>
      </c>
      <c r="L50" s="13" t="str">
        <f t="shared" si="7"/>
        <v/>
      </c>
      <c r="M50" s="13" t="e">
        <f>IF(AND(M49="",L50=L48),M48,IF(AND(A50&lt;&gt;"",D50="",F50=""),IF(ISNA(C50),"",IF(K50=0,IF(L50&lt;&gt;L49,INT(MAX(M$4:M49))+1,INT(MAX(M$4:M49)))+0.5,IF(L50&lt;&gt;L49,INT(MAX(M$4:M49))+1,INT(MAX(M$4:M49)))))))</f>
        <v>#N/A</v>
      </c>
      <c r="N50" s="10" t="str">
        <f t="shared" si="8"/>
        <v/>
      </c>
      <c r="O50" s="10">
        <f t="shared" si="9"/>
        <v>1</v>
      </c>
      <c r="P50" s="10">
        <f t="shared" si="10"/>
        <v>1</v>
      </c>
      <c r="Q50" s="10" t="str">
        <f t="shared" si="3"/>
        <v/>
      </c>
      <c r="R50" s="10" t="str">
        <f t="shared" si="4"/>
        <v/>
      </c>
    </row>
    <row r="51" spans="1:18" x14ac:dyDescent="0.25">
      <c r="A51" s="102"/>
      <c r="B51" s="72"/>
      <c r="C51" s="17" t="e">
        <f t="shared" si="1"/>
        <v>#N/A</v>
      </c>
      <c r="D51" s="180"/>
      <c r="E51" s="155" t="e">
        <f t="shared" si="11"/>
        <v>#N/A</v>
      </c>
      <c r="F51" s="170"/>
      <c r="G51" s="116" t="e">
        <f t="shared" si="5"/>
        <v>#N/A</v>
      </c>
      <c r="H51" s="96" t="e">
        <f t="shared" si="2"/>
        <v>#N/A</v>
      </c>
      <c r="I51" s="78"/>
      <c r="J51" s="64"/>
      <c r="K51" s="13" t="str">
        <f t="shared" si="6"/>
        <v/>
      </c>
      <c r="L51" s="13" t="str">
        <f t="shared" si="7"/>
        <v/>
      </c>
      <c r="M51" s="13" t="e">
        <f>IF(AND(M50="",L51=L49),M49,IF(AND(A51&lt;&gt;"",D51="",F51=""),IF(ISNA(C51),"",IF(K51=0,IF(L51&lt;&gt;L50,INT(MAX(M$4:M50))+1,INT(MAX(M$4:M50)))+0.5,IF(L51&lt;&gt;L50,INT(MAX(M$4:M50))+1,INT(MAX(M$4:M50)))))))</f>
        <v>#N/A</v>
      </c>
      <c r="N51" s="10" t="str">
        <f t="shared" si="8"/>
        <v/>
      </c>
      <c r="O51" s="10">
        <f t="shared" si="9"/>
        <v>1</v>
      </c>
      <c r="P51" s="10">
        <f t="shared" si="10"/>
        <v>1</v>
      </c>
      <c r="Q51" s="10" t="str">
        <f t="shared" si="3"/>
        <v/>
      </c>
      <c r="R51" s="10" t="str">
        <f t="shared" si="4"/>
        <v/>
      </c>
    </row>
    <row r="52" spans="1:18" x14ac:dyDescent="0.25">
      <c r="A52" s="102"/>
      <c r="B52" s="72"/>
      <c r="C52" s="17" t="e">
        <f t="shared" si="1"/>
        <v>#N/A</v>
      </c>
      <c r="D52" s="180"/>
      <c r="E52" s="155" t="e">
        <f t="shared" si="11"/>
        <v>#N/A</v>
      </c>
      <c r="F52" s="170"/>
      <c r="G52" s="116" t="e">
        <f t="shared" si="5"/>
        <v>#N/A</v>
      </c>
      <c r="H52" s="96" t="e">
        <f t="shared" si="2"/>
        <v>#N/A</v>
      </c>
      <c r="I52" s="78"/>
      <c r="J52" s="64"/>
      <c r="K52" s="13" t="str">
        <f t="shared" si="6"/>
        <v/>
      </c>
      <c r="L52" s="13" t="str">
        <f t="shared" si="7"/>
        <v/>
      </c>
      <c r="M52" s="13" t="e">
        <f>IF(AND(M51="",L52=L50),M50,IF(AND(A52&lt;&gt;"",D52="",F52=""),IF(ISNA(C52),"",IF(K52=0,IF(L52&lt;&gt;L51,INT(MAX(M$4:M51))+1,INT(MAX(M$4:M51)))+0.5,IF(L52&lt;&gt;L51,INT(MAX(M$4:M51))+1,INT(MAX(M$4:M51)))))))</f>
        <v>#N/A</v>
      </c>
      <c r="N52" s="10" t="str">
        <f t="shared" si="8"/>
        <v/>
      </c>
      <c r="O52" s="10">
        <f t="shared" si="9"/>
        <v>1</v>
      </c>
      <c r="P52" s="10">
        <f t="shared" si="10"/>
        <v>1</v>
      </c>
      <c r="Q52" s="10" t="str">
        <f>IFERROR(IF(AND(#REF!=1,O52=O51),"",IF(AND(O52=O51,OR(O52=#REF!,#REF!=""),#REF!=""),"",IF(O52="","",IF(O52&gt;=5,C52,IF(AND(#REF!=#REF!,#REF!&gt;1),C52,""))))),"")</f>
        <v/>
      </c>
      <c r="R52" s="10" t="str">
        <f t="shared" si="4"/>
        <v/>
      </c>
    </row>
    <row r="53" spans="1:18" x14ac:dyDescent="0.25">
      <c r="A53" s="102"/>
      <c r="B53" s="72"/>
      <c r="C53" s="17" t="e">
        <f t="shared" si="1"/>
        <v>#N/A</v>
      </c>
      <c r="D53" s="180"/>
      <c r="E53" s="155" t="e">
        <f t="shared" si="11"/>
        <v>#N/A</v>
      </c>
      <c r="F53" s="170"/>
      <c r="G53" s="116" t="e">
        <f t="shared" ref="G53:G91" si="12">IF(OR(E53=0,K53=0),#N/A,IF(C53&lt;&gt;E53,IF(N53=C53,N53,#N/A),#N/A))</f>
        <v>#N/A</v>
      </c>
      <c r="H53" s="96" t="e">
        <f t="shared" ref="H53:H91" si="13">IF(Q53=C53,Q53,IF(R53=C53,R53,#N/A))</f>
        <v>#N/A</v>
      </c>
      <c r="I53" s="78"/>
      <c r="J53" s="64"/>
      <c r="K53" s="13" t="str">
        <f t="shared" ref="K53:K91" si="14">IF(ISNA(C53),"",IF(AND(D53="",F53=""),IF(C53&lt;(E53-(E53/99)),-1,IF(C53&gt;(E53+(E53/99)),1,0))))</f>
        <v/>
      </c>
      <c r="L53" s="13" t="str">
        <f t="shared" ref="L53:L91" si="15">IF(K53&lt;&gt;0,K53, L52)</f>
        <v/>
      </c>
      <c r="M53" s="13" t="e">
        <f>IF(AND(M52="",L53=L51),M51,IF(AND(A53&lt;&gt;"",D53="",F53=""),IF(ISNA(C53),"",IF(K53=0,IF(L53&lt;&gt;L52,INT(MAX(M$4:M52))+1,INT(MAX(M$4:M52)))+0.5,IF(L53&lt;&gt;L52,INT(MAX(M$4:M52))+1,INT(MAX(M$4:M52)))))))</f>
        <v>#N/A</v>
      </c>
      <c r="N53" s="10" t="str">
        <f t="shared" si="8"/>
        <v/>
      </c>
      <c r="O53" s="10">
        <f t="shared" ref="O53:O91" si="16">IFERROR(IF(C53="","",IF(C53&gt;C52,O52+1,IF(C53=C52,O52,IF(C53&lt;C52,1,"")))),1)</f>
        <v>1</v>
      </c>
      <c r="P53" s="10">
        <f t="shared" ref="P53:P91" si="17">IFERROR(IF(C53="","",IF(C53&lt;C52,P52+1,IF(C53=C52,P52,IF(C53&gt;C52,1,"")))),1)</f>
        <v>1</v>
      </c>
      <c r="Q53" s="10" t="str">
        <f>IFERROR(IF(AND(#REF!=1,O53=O52),"",IF(AND(O53=O52,OR(O53=#REF!,#REF!=""),#REF!=""),"",IF(O53="","",IF(O53&gt;=5,C53,IF(AND(#REF!=#REF!,#REF!&gt;1),C53,""))))),"")</f>
        <v/>
      </c>
      <c r="R53" s="10" t="str">
        <f t="shared" si="4"/>
        <v/>
      </c>
    </row>
    <row r="54" spans="1:18" x14ac:dyDescent="0.25">
      <c r="A54" s="103"/>
      <c r="B54" s="72"/>
      <c r="C54" s="17" t="e">
        <f t="shared" si="1"/>
        <v>#N/A</v>
      </c>
      <c r="D54" s="180"/>
      <c r="E54" s="155" t="e">
        <f t="shared" si="11"/>
        <v>#N/A</v>
      </c>
      <c r="F54" s="170"/>
      <c r="G54" s="116" t="e">
        <f t="shared" si="12"/>
        <v>#N/A</v>
      </c>
      <c r="H54" s="96" t="e">
        <f t="shared" si="13"/>
        <v>#N/A</v>
      </c>
      <c r="I54" s="78"/>
      <c r="J54" s="64"/>
      <c r="K54" s="13" t="str">
        <f t="shared" si="14"/>
        <v/>
      </c>
      <c r="L54" s="13" t="str">
        <f t="shared" si="15"/>
        <v/>
      </c>
      <c r="M54" s="13" t="e">
        <f>IF(AND(M53="",L54=L52),M52,IF(AND(A54&lt;&gt;"",D54="",F54=""),IF(ISNA(C54),"",IF(K54=0,IF(L54&lt;&gt;L53,INT(MAX(M$4:M53))+1,INT(MAX(M$4:M53)))+0.5,IF(L54&lt;&gt;L53,INT(MAX(M$4:M53))+1,INT(MAX(M$4:M53)))))))</f>
        <v>#N/A</v>
      </c>
      <c r="N54" s="10" t="str">
        <f t="shared" si="8"/>
        <v/>
      </c>
      <c r="O54" s="10">
        <f t="shared" si="16"/>
        <v>1</v>
      </c>
      <c r="P54" s="10">
        <f t="shared" si="17"/>
        <v>1</v>
      </c>
      <c r="Q54" s="10" t="str">
        <f>IFERROR(IF(AND(#REF!=1,O54=O53),"",IF(AND(O54=O53,OR(O54=#REF!,#REF!=""),#REF!=""),"",IF(O54="","",IF(O54&gt;=5,C54,IF(AND(#REF!=#REF!,#REF!&gt;1),C54,""))))),"")</f>
        <v/>
      </c>
      <c r="R54" s="10" t="str">
        <f t="shared" si="4"/>
        <v/>
      </c>
    </row>
    <row r="55" spans="1:18" x14ac:dyDescent="0.25">
      <c r="A55" s="103"/>
      <c r="B55" s="72"/>
      <c r="C55" s="17" t="e">
        <f t="shared" si="1"/>
        <v>#N/A</v>
      </c>
      <c r="D55" s="180"/>
      <c r="E55" s="155" t="e">
        <f t="shared" si="11"/>
        <v>#N/A</v>
      </c>
      <c r="F55" s="170"/>
      <c r="G55" s="116" t="e">
        <f t="shared" si="12"/>
        <v>#N/A</v>
      </c>
      <c r="H55" s="96" t="e">
        <f t="shared" si="13"/>
        <v>#N/A</v>
      </c>
      <c r="I55" s="78"/>
      <c r="J55" s="64"/>
      <c r="K55" s="13" t="str">
        <f t="shared" si="14"/>
        <v/>
      </c>
      <c r="L55" s="13" t="str">
        <f t="shared" si="15"/>
        <v/>
      </c>
      <c r="M55" s="13" t="e">
        <f>IF(AND(M54="",L55=L53),M53,IF(AND(A55&lt;&gt;"",D55="",F55=""),IF(ISNA(C55),"",IF(K55=0,IF(L55&lt;&gt;L54,INT(MAX(M$4:M54))+1,INT(MAX(M$4:M54)))+0.5,IF(L55&lt;&gt;L54,INT(MAX(M$4:M54))+1,INT(MAX(M$4:M54)))))))</f>
        <v>#N/A</v>
      </c>
      <c r="N55" s="10" t="str">
        <f t="shared" si="8"/>
        <v/>
      </c>
      <c r="O55" s="10">
        <f t="shared" si="16"/>
        <v>1</v>
      </c>
      <c r="P55" s="10">
        <f t="shared" si="17"/>
        <v>1</v>
      </c>
      <c r="Q55" s="10" t="str">
        <f>IFERROR(IF(AND(#REF!=1,O55=O54),"",IF(AND(O55=O54,OR(O55=#REF!,#REF!=""),#REF!=""),"",IF(O55="","",IF(O55&gt;=5,C55,IF(AND(#REF!=#REF!,#REF!&gt;1),C55,""))))),"")</f>
        <v/>
      </c>
      <c r="R55" s="10" t="str">
        <f t="shared" si="4"/>
        <v/>
      </c>
    </row>
    <row r="56" spans="1:18" x14ac:dyDescent="0.25">
      <c r="A56" s="103"/>
      <c r="B56" s="72"/>
      <c r="C56" s="17" t="e">
        <f t="shared" si="1"/>
        <v>#N/A</v>
      </c>
      <c r="D56" s="180"/>
      <c r="E56" s="155" t="e">
        <f t="shared" si="11"/>
        <v>#N/A</v>
      </c>
      <c r="F56" s="170"/>
      <c r="G56" s="116" t="e">
        <f t="shared" si="12"/>
        <v>#N/A</v>
      </c>
      <c r="H56" s="96" t="e">
        <f t="shared" si="13"/>
        <v>#N/A</v>
      </c>
      <c r="I56" s="78"/>
      <c r="J56" s="64"/>
      <c r="K56" s="13" t="str">
        <f t="shared" si="14"/>
        <v/>
      </c>
      <c r="L56" s="13" t="str">
        <f t="shared" si="15"/>
        <v/>
      </c>
      <c r="M56" s="13" t="e">
        <f>IF(AND(M55="",L56=L54),M54,IF(AND(A56&lt;&gt;"",D56="",F56=""),IF(ISNA(C56),"",IF(K56=0,IF(L56&lt;&gt;L55,INT(MAX(M$4:M55))+1,INT(MAX(M$4:M55)))+0.5,IF(L56&lt;&gt;L55,INT(MAX(M$4:M55))+1,INT(MAX(M$4:M55)))))))</f>
        <v>#N/A</v>
      </c>
      <c r="N56" s="10" t="str">
        <f t="shared" si="8"/>
        <v/>
      </c>
      <c r="O56" s="10">
        <f t="shared" si="16"/>
        <v>1</v>
      </c>
      <c r="P56" s="10">
        <f t="shared" si="17"/>
        <v>1</v>
      </c>
      <c r="Q56" s="10" t="str">
        <f>IFERROR(IF(AND(#REF!=1,O56=O55),"",IF(AND(O56=O55,OR(O56=#REF!,#REF!=""),#REF!=""),"",IF(O56="","",IF(O56&gt;=5,C56,IF(AND(#REF!=#REF!,#REF!&gt;1),C56,""))))),"")</f>
        <v/>
      </c>
      <c r="R56" s="10" t="str">
        <f t="shared" si="4"/>
        <v/>
      </c>
    </row>
    <row r="57" spans="1:18" x14ac:dyDescent="0.25">
      <c r="A57" s="103"/>
      <c r="B57" s="72"/>
      <c r="C57" s="17" t="e">
        <f t="shared" si="1"/>
        <v>#N/A</v>
      </c>
      <c r="D57" s="180"/>
      <c r="E57" s="155" t="e">
        <f t="shared" si="11"/>
        <v>#N/A</v>
      </c>
      <c r="F57" s="170"/>
      <c r="G57" s="116" t="e">
        <f t="shared" si="12"/>
        <v>#N/A</v>
      </c>
      <c r="H57" s="96" t="e">
        <f t="shared" si="13"/>
        <v>#N/A</v>
      </c>
      <c r="I57" s="78"/>
      <c r="J57" s="64"/>
      <c r="K57" s="13" t="str">
        <f t="shared" si="14"/>
        <v/>
      </c>
      <c r="L57" s="13" t="str">
        <f t="shared" si="15"/>
        <v/>
      </c>
      <c r="M57" s="13" t="e">
        <f>IF(AND(M56="",L57=L55),M55,IF(AND(A57&lt;&gt;"",D57="",F57=""),IF(ISNA(C57),"",IF(K57=0,IF(L57&lt;&gt;L56,INT(MAX(M$4:M56))+1,INT(MAX(M$4:M56)))+0.5,IF(L57&lt;&gt;L56,INT(MAX(M$4:M56))+1,INT(MAX(M$4:M56)))))))</f>
        <v>#N/A</v>
      </c>
      <c r="N57" s="10" t="str">
        <f t="shared" si="8"/>
        <v/>
      </c>
      <c r="O57" s="10">
        <f t="shared" si="16"/>
        <v>1</v>
      </c>
      <c r="P57" s="10">
        <f t="shared" si="17"/>
        <v>1</v>
      </c>
      <c r="Q57" s="10" t="str">
        <f>IFERROR(IF(AND(#REF!=1,O57=O56),"",IF(AND(O57=O56,OR(O57=#REF!,#REF!=""),#REF!=""),"",IF(O57="","",IF(O57&gt;=5,C57,IF(AND(#REF!=#REF!,#REF!&gt;1),C57,""))))),"")</f>
        <v/>
      </c>
      <c r="R57" s="10" t="str">
        <f t="shared" si="4"/>
        <v/>
      </c>
    </row>
    <row r="58" spans="1:18" x14ac:dyDescent="0.25">
      <c r="A58" s="103"/>
      <c r="B58" s="72"/>
      <c r="C58" s="17" t="e">
        <f t="shared" si="1"/>
        <v>#N/A</v>
      </c>
      <c r="D58" s="180"/>
      <c r="E58" s="155" t="e">
        <f t="shared" si="11"/>
        <v>#N/A</v>
      </c>
      <c r="F58" s="170"/>
      <c r="G58" s="116" t="e">
        <f t="shared" si="12"/>
        <v>#N/A</v>
      </c>
      <c r="H58" s="96" t="e">
        <f t="shared" si="13"/>
        <v>#N/A</v>
      </c>
      <c r="I58" s="78"/>
      <c r="J58" s="64"/>
      <c r="K58" s="13" t="str">
        <f t="shared" si="14"/>
        <v/>
      </c>
      <c r="L58" s="13" t="str">
        <f t="shared" si="15"/>
        <v/>
      </c>
      <c r="M58" s="13" t="e">
        <f>IF(AND(M57="",L58=L56),M56,IF(AND(A58&lt;&gt;"",D58="",F58=""),IF(ISNA(C58),"",IF(K58=0,IF(L58&lt;&gt;L57,INT(MAX(M$4:M57))+1,INT(MAX(M$4:M57)))+0.5,IF(L58&lt;&gt;L57,INT(MAX(M$4:M57))+1,INT(MAX(M$4:M57)))))))</f>
        <v>#N/A</v>
      </c>
      <c r="N58" s="10" t="str">
        <f t="shared" si="8"/>
        <v/>
      </c>
      <c r="O58" s="10">
        <f t="shared" si="16"/>
        <v>1</v>
      </c>
      <c r="P58" s="10">
        <f t="shared" si="17"/>
        <v>1</v>
      </c>
      <c r="Q58" s="10" t="str">
        <f>IFERROR(IF(AND(#REF!=1,O58=O57),"",IF(AND(O58=O57,OR(O58=#REF!,#REF!=""),#REF!=""),"",IF(O58="","",IF(O58&gt;=5,C58,IF(AND(#REF!=#REF!,#REF!&gt;1),C58,""))))),"")</f>
        <v/>
      </c>
      <c r="R58" s="10" t="str">
        <f t="shared" si="4"/>
        <v/>
      </c>
    </row>
    <row r="59" spans="1:18" x14ac:dyDescent="0.25">
      <c r="A59" s="103"/>
      <c r="B59" s="72"/>
      <c r="C59" s="17" t="e">
        <f t="shared" si="1"/>
        <v>#N/A</v>
      </c>
      <c r="D59" s="180"/>
      <c r="E59" s="155" t="e">
        <f t="shared" si="11"/>
        <v>#N/A</v>
      </c>
      <c r="F59" s="170"/>
      <c r="G59" s="116" t="e">
        <f t="shared" si="12"/>
        <v>#N/A</v>
      </c>
      <c r="H59" s="96" t="e">
        <f t="shared" si="13"/>
        <v>#N/A</v>
      </c>
      <c r="I59" s="78"/>
      <c r="J59" s="64"/>
      <c r="K59" s="13" t="str">
        <f t="shared" si="14"/>
        <v/>
      </c>
      <c r="L59" s="13" t="str">
        <f t="shared" si="15"/>
        <v/>
      </c>
      <c r="M59" s="13" t="e">
        <f>IF(AND(M58="",L59=L57),M57,IF(AND(A59&lt;&gt;"",D59="",F59=""),IF(ISNA(C59),"",IF(K59=0,IF(L59&lt;&gt;L58,INT(MAX(M$4:M58))+1,INT(MAX(M$4:M58)))+0.5,IF(L59&lt;&gt;L58,INT(MAX(M$4:M58))+1,INT(MAX(M$4:M58)))))))</f>
        <v>#N/A</v>
      </c>
      <c r="N59" s="10" t="str">
        <f t="shared" si="8"/>
        <v/>
      </c>
      <c r="O59" s="10">
        <f t="shared" si="16"/>
        <v>1</v>
      </c>
      <c r="P59" s="10">
        <f t="shared" si="17"/>
        <v>1</v>
      </c>
      <c r="Q59" s="10" t="str">
        <f>IFERROR(IF(AND(#REF!=1,O59=O58),"",IF(AND(O59=O58,OR(O59=#REF!,#REF!=""),#REF!=""),"",IF(O59="","",IF(O59&gt;=5,C59,IF(AND(#REF!=#REF!,#REF!&gt;1),C59,""))))),"")</f>
        <v/>
      </c>
      <c r="R59" s="10" t="str">
        <f t="shared" si="4"/>
        <v/>
      </c>
    </row>
    <row r="60" spans="1:18" x14ac:dyDescent="0.25">
      <c r="A60" s="103"/>
      <c r="B60" s="72"/>
      <c r="C60" s="17" t="e">
        <f t="shared" si="1"/>
        <v>#N/A</v>
      </c>
      <c r="D60" s="180"/>
      <c r="E60" s="155" t="e">
        <f t="shared" si="11"/>
        <v>#N/A</v>
      </c>
      <c r="F60" s="170"/>
      <c r="G60" s="116" t="e">
        <f t="shared" si="12"/>
        <v>#N/A</v>
      </c>
      <c r="H60" s="96" t="e">
        <f t="shared" si="13"/>
        <v>#N/A</v>
      </c>
      <c r="I60" s="78"/>
      <c r="J60" s="64"/>
      <c r="K60" s="13" t="str">
        <f t="shared" si="14"/>
        <v/>
      </c>
      <c r="L60" s="13" t="str">
        <f t="shared" si="15"/>
        <v/>
      </c>
      <c r="M60" s="13" t="e">
        <f>IF(AND(M59="",L60=L58),M58,IF(AND(A60&lt;&gt;"",D60="",F60=""),IF(ISNA(C60),"",IF(K60=0,IF(L60&lt;&gt;L59,INT(MAX(M$4:M59))+1,INT(MAX(M$4:M59)))+0.5,IF(L60&lt;&gt;L59,INT(MAX(M$4:M59))+1,INT(MAX(M$4:M59)))))))</f>
        <v>#N/A</v>
      </c>
      <c r="N60" s="10" t="str">
        <f t="shared" si="8"/>
        <v/>
      </c>
      <c r="O60" s="10">
        <f t="shared" si="16"/>
        <v>1</v>
      </c>
      <c r="P60" s="10">
        <f t="shared" si="17"/>
        <v>1</v>
      </c>
      <c r="Q60" s="10" t="str">
        <f>IFERROR(IF(AND(#REF!=1,O60=O59),"",IF(AND(O60=O59,OR(O60=#REF!,#REF!=""),#REF!=""),"",IF(O60="","",IF(O60&gt;=5,C60,IF(AND(#REF!=#REF!,#REF!&gt;1),C60,""))))),"")</f>
        <v/>
      </c>
      <c r="R60" s="10" t="str">
        <f t="shared" si="4"/>
        <v/>
      </c>
    </row>
    <row r="61" spans="1:18" x14ac:dyDescent="0.25">
      <c r="A61" s="103"/>
      <c r="B61" s="72"/>
      <c r="C61" s="17" t="e">
        <f t="shared" si="1"/>
        <v>#N/A</v>
      </c>
      <c r="D61" s="180"/>
      <c r="E61" s="155" t="e">
        <f t="shared" si="11"/>
        <v>#N/A</v>
      </c>
      <c r="F61" s="170"/>
      <c r="G61" s="116" t="e">
        <f t="shared" si="12"/>
        <v>#N/A</v>
      </c>
      <c r="H61" s="96" t="e">
        <f t="shared" si="13"/>
        <v>#N/A</v>
      </c>
      <c r="I61" s="78"/>
      <c r="J61" s="64"/>
      <c r="K61" s="13" t="str">
        <f t="shared" si="14"/>
        <v/>
      </c>
      <c r="L61" s="13" t="str">
        <f t="shared" si="15"/>
        <v/>
      </c>
      <c r="M61" s="13" t="e">
        <f>IF(AND(M60="",L61=L59),M59,IF(AND(A61&lt;&gt;"",D61="",F61=""),IF(ISNA(C61),"",IF(K61=0,IF(L61&lt;&gt;L60,INT(MAX(M$4:M60))+1,INT(MAX(M$4:M60)))+0.5,IF(L61&lt;&gt;L60,INT(MAX(M$4:M60))+1,INT(MAX(M$4:M60)))))))</f>
        <v>#N/A</v>
      </c>
      <c r="N61" s="10" t="str">
        <f t="shared" si="8"/>
        <v/>
      </c>
      <c r="O61" s="10">
        <f t="shared" si="16"/>
        <v>1</v>
      </c>
      <c r="P61" s="10">
        <f t="shared" si="17"/>
        <v>1</v>
      </c>
      <c r="Q61" s="10" t="str">
        <f>IFERROR(IF(AND(#REF!=1,O61=O60),"",IF(AND(O61=O60,OR(O61=#REF!,#REF!=""),#REF!=""),"",IF(O61="","",IF(O61&gt;=5,C61,IF(AND(#REF!=#REF!,#REF!&gt;1),C61,""))))),"")</f>
        <v/>
      </c>
      <c r="R61" s="10" t="str">
        <f t="shared" si="4"/>
        <v/>
      </c>
    </row>
    <row r="62" spans="1:18" x14ac:dyDescent="0.25">
      <c r="A62" s="103"/>
      <c r="B62" s="72"/>
      <c r="C62" s="17" t="e">
        <f t="shared" si="1"/>
        <v>#N/A</v>
      </c>
      <c r="D62" s="180"/>
      <c r="E62" s="155" t="e">
        <f t="shared" si="11"/>
        <v>#N/A</v>
      </c>
      <c r="F62" s="170"/>
      <c r="G62" s="116" t="e">
        <f t="shared" si="12"/>
        <v>#N/A</v>
      </c>
      <c r="H62" s="96" t="e">
        <f t="shared" si="13"/>
        <v>#N/A</v>
      </c>
      <c r="I62" s="78"/>
      <c r="J62" s="64"/>
      <c r="K62" s="13" t="str">
        <f t="shared" si="14"/>
        <v/>
      </c>
      <c r="L62" s="13" t="str">
        <f t="shared" si="15"/>
        <v/>
      </c>
      <c r="M62" s="13" t="e">
        <f>IF(AND(M61="",L62=L60),M60,IF(AND(A62&lt;&gt;"",D62="",F62=""),IF(ISNA(C62),"",IF(K62=0,IF(L62&lt;&gt;L61,INT(MAX(M$4:M61))+1,INT(MAX(M$4:M61)))+0.5,IF(L62&lt;&gt;L61,INT(MAX(M$4:M61))+1,INT(MAX(M$4:M61)))))))</f>
        <v>#N/A</v>
      </c>
      <c r="N62" s="10" t="str">
        <f t="shared" si="8"/>
        <v/>
      </c>
      <c r="O62" s="10">
        <f t="shared" si="16"/>
        <v>1</v>
      </c>
      <c r="P62" s="10">
        <f t="shared" si="17"/>
        <v>1</v>
      </c>
      <c r="Q62" s="10" t="str">
        <f>IFERROR(IF(AND(#REF!=1,O62=O61),"",IF(AND(O62=O61,OR(O62=#REF!,#REF!=""),#REF!=""),"",IF(O62="","",IF(O62&gt;=5,C62,IF(AND(#REF!=#REF!,#REF!&gt;1),C62,""))))),"")</f>
        <v/>
      </c>
      <c r="R62" s="10" t="str">
        <f t="shared" si="4"/>
        <v/>
      </c>
    </row>
    <row r="63" spans="1:18" x14ac:dyDescent="0.25">
      <c r="A63" s="103"/>
      <c r="B63" s="72"/>
      <c r="C63" s="17" t="e">
        <f t="shared" si="1"/>
        <v>#N/A</v>
      </c>
      <c r="D63" s="180"/>
      <c r="E63" s="155" t="e">
        <f t="shared" si="11"/>
        <v>#N/A</v>
      </c>
      <c r="F63" s="170"/>
      <c r="G63" s="116" t="e">
        <f t="shared" si="12"/>
        <v>#N/A</v>
      </c>
      <c r="H63" s="96" t="e">
        <f t="shared" si="13"/>
        <v>#N/A</v>
      </c>
      <c r="I63" s="78"/>
      <c r="J63" s="64"/>
      <c r="K63" s="13" t="str">
        <f t="shared" si="14"/>
        <v/>
      </c>
      <c r="L63" s="13" t="str">
        <f t="shared" si="15"/>
        <v/>
      </c>
      <c r="M63" s="13" t="e">
        <f>IF(AND(M62="",L63=L61),M61,IF(AND(A63&lt;&gt;"",D63="",F63=""),IF(ISNA(C63),"",IF(K63=0,IF(L63&lt;&gt;L62,INT(MAX(M$4:M62))+1,INT(MAX(M$4:M62)))+0.5,IF(L63&lt;&gt;L62,INT(MAX(M$4:M62))+1,INT(MAX(M$4:M62)))))))</f>
        <v>#N/A</v>
      </c>
      <c r="N63" s="10" t="str">
        <f t="shared" si="8"/>
        <v/>
      </c>
      <c r="O63" s="10">
        <f t="shared" si="16"/>
        <v>1</v>
      </c>
      <c r="P63" s="10">
        <f t="shared" si="17"/>
        <v>1</v>
      </c>
      <c r="Q63" s="10" t="str">
        <f>IFERROR(IF(AND(#REF!=1,O63=O62),"",IF(AND(O63=O62,OR(O63=#REF!,#REF!=""),#REF!=""),"",IF(O63="","",IF(O63&gt;=5,C63,IF(AND(#REF!=#REF!,#REF!&gt;1),C63,""))))),"")</f>
        <v/>
      </c>
      <c r="R63" s="10" t="str">
        <f t="shared" si="4"/>
        <v/>
      </c>
    </row>
    <row r="64" spans="1:18" x14ac:dyDescent="0.25">
      <c r="A64" s="103"/>
      <c r="B64" s="72"/>
      <c r="C64" s="17" t="e">
        <f t="shared" si="1"/>
        <v>#N/A</v>
      </c>
      <c r="D64" s="180"/>
      <c r="E64" s="155" t="e">
        <f t="shared" si="11"/>
        <v>#N/A</v>
      </c>
      <c r="F64" s="170"/>
      <c r="G64" s="116" t="e">
        <f t="shared" si="12"/>
        <v>#N/A</v>
      </c>
      <c r="H64" s="96" t="e">
        <f t="shared" si="13"/>
        <v>#N/A</v>
      </c>
      <c r="I64" s="78"/>
      <c r="J64" s="64"/>
      <c r="K64" s="13" t="str">
        <f t="shared" si="14"/>
        <v/>
      </c>
      <c r="L64" s="13" t="str">
        <f t="shared" si="15"/>
        <v/>
      </c>
      <c r="M64" s="13" t="e">
        <f>IF(AND(M63="",L64=L62),M62,IF(AND(A64&lt;&gt;"",D64="",F64=""),IF(ISNA(C64),"",IF(K64=0,IF(L64&lt;&gt;L63,INT(MAX(M$4:M63))+1,INT(MAX(M$4:M63)))+0.5,IF(L64&lt;&gt;L63,INT(MAX(M$4:M63))+1,INT(MAX(M$4:M63)))))))</f>
        <v>#N/A</v>
      </c>
      <c r="N64" s="10" t="str">
        <f t="shared" si="8"/>
        <v/>
      </c>
      <c r="O64" s="10">
        <f t="shared" si="16"/>
        <v>1</v>
      </c>
      <c r="P64" s="10">
        <f t="shared" si="17"/>
        <v>1</v>
      </c>
      <c r="Q64" s="10" t="str">
        <f>IFERROR(IF(AND(#REF!=1,O64=O63),"",IF(AND(O64=O63,OR(O64=#REF!,#REF!=""),#REF!=""),"",IF(O64="","",IF(O64&gt;=5,C64,IF(AND(#REF!=#REF!,#REF!&gt;1),C64,""))))),"")</f>
        <v/>
      </c>
      <c r="R64" s="10" t="str">
        <f t="shared" si="4"/>
        <v/>
      </c>
    </row>
    <row r="65" spans="1:18" x14ac:dyDescent="0.25">
      <c r="A65" s="103"/>
      <c r="B65" s="72"/>
      <c r="C65" s="17" t="e">
        <f t="shared" si="1"/>
        <v>#N/A</v>
      </c>
      <c r="D65" s="180"/>
      <c r="E65" s="155" t="e">
        <f t="shared" si="11"/>
        <v>#N/A</v>
      </c>
      <c r="F65" s="170"/>
      <c r="G65" s="116" t="e">
        <f t="shared" si="12"/>
        <v>#N/A</v>
      </c>
      <c r="H65" s="96" t="e">
        <f t="shared" si="13"/>
        <v>#N/A</v>
      </c>
      <c r="I65" s="78"/>
      <c r="J65" s="64"/>
      <c r="K65" s="13" t="str">
        <f t="shared" si="14"/>
        <v/>
      </c>
      <c r="L65" s="13" t="str">
        <f t="shared" si="15"/>
        <v/>
      </c>
      <c r="M65" s="13" t="e">
        <f>IF(AND(M64="",L65=L63),M63,IF(AND(A65&lt;&gt;"",D65="",F65=""),IF(ISNA(C65),"",IF(K65=0,IF(L65&lt;&gt;L64,INT(MAX(M$4:M64))+1,INT(MAX(M$4:M64)))+0.5,IF(L65&lt;&gt;L64,INT(MAX(M$4:M64))+1,INT(MAX(M$4:M64)))))))</f>
        <v>#N/A</v>
      </c>
      <c r="N65" s="10" t="str">
        <f t="shared" si="8"/>
        <v/>
      </c>
      <c r="O65" s="10">
        <f t="shared" si="16"/>
        <v>1</v>
      </c>
      <c r="P65" s="10">
        <f t="shared" si="17"/>
        <v>1</v>
      </c>
      <c r="Q65" s="10" t="str">
        <f>IFERROR(IF(AND(#REF!=1,O65=O64),"",IF(AND(O65=O64,OR(O65=#REF!,#REF!=""),#REF!=""),"",IF(O65="","",IF(O65&gt;=5,C65,IF(AND(#REF!=#REF!,#REF!&gt;1),C65,""))))),"")</f>
        <v/>
      </c>
      <c r="R65" s="10" t="str">
        <f t="shared" si="4"/>
        <v/>
      </c>
    </row>
    <row r="66" spans="1:18" x14ac:dyDescent="0.25">
      <c r="A66" s="103"/>
      <c r="B66" s="72"/>
      <c r="C66" s="17" t="e">
        <f t="shared" si="1"/>
        <v>#N/A</v>
      </c>
      <c r="D66" s="180"/>
      <c r="E66" s="155" t="e">
        <f t="shared" si="11"/>
        <v>#N/A</v>
      </c>
      <c r="F66" s="170"/>
      <c r="G66" s="116" t="e">
        <f t="shared" si="12"/>
        <v>#N/A</v>
      </c>
      <c r="H66" s="96" t="e">
        <f t="shared" si="13"/>
        <v>#N/A</v>
      </c>
      <c r="I66" s="78"/>
      <c r="J66" s="64"/>
      <c r="K66" s="13" t="str">
        <f t="shared" si="14"/>
        <v/>
      </c>
      <c r="L66" s="13" t="str">
        <f t="shared" si="15"/>
        <v/>
      </c>
      <c r="M66" s="13" t="e">
        <f>IF(AND(M65="",L66=L64),M64,IF(AND(A66&lt;&gt;"",D66="",F66=""),IF(ISNA(C66),"",IF(K66=0,IF(L66&lt;&gt;L65,INT(MAX(M$4:M65))+1,INT(MAX(M$4:M65)))+0.5,IF(L66&lt;&gt;L65,INT(MAX(M$4:M65))+1,INT(MAX(M$4:M65)))))))</f>
        <v>#N/A</v>
      </c>
      <c r="N66" s="10" t="str">
        <f t="shared" si="8"/>
        <v/>
      </c>
      <c r="O66" s="10">
        <f t="shared" si="16"/>
        <v>1</v>
      </c>
      <c r="P66" s="10">
        <f t="shared" si="17"/>
        <v>1</v>
      </c>
      <c r="Q66" s="10" t="str">
        <f>IFERROR(IF(AND(#REF!=1,O66=O65),"",IF(AND(O66=O65,OR(O66=#REF!,#REF!=""),#REF!=""),"",IF(O66="","",IF(O66&gt;=5,C66,IF(AND(#REF!=#REF!,#REF!&gt;1),C66,""))))),"")</f>
        <v/>
      </c>
      <c r="R66" s="10" t="str">
        <f t="shared" si="4"/>
        <v/>
      </c>
    </row>
    <row r="67" spans="1:18" x14ac:dyDescent="0.25">
      <c r="A67" s="103"/>
      <c r="B67" s="72"/>
      <c r="C67" s="17" t="e">
        <f t="shared" si="1"/>
        <v>#N/A</v>
      </c>
      <c r="D67" s="180"/>
      <c r="E67" s="155" t="e">
        <f t="shared" si="11"/>
        <v>#N/A</v>
      </c>
      <c r="F67" s="170"/>
      <c r="G67" s="116" t="e">
        <f t="shared" si="12"/>
        <v>#N/A</v>
      </c>
      <c r="H67" s="96" t="e">
        <f t="shared" si="13"/>
        <v>#N/A</v>
      </c>
      <c r="I67" s="78"/>
      <c r="J67" s="64"/>
      <c r="K67" s="13" t="str">
        <f t="shared" si="14"/>
        <v/>
      </c>
      <c r="L67" s="13" t="str">
        <f t="shared" si="15"/>
        <v/>
      </c>
      <c r="M67" s="13" t="e">
        <f>IF(AND(M66="",L67=L65),M65,IF(AND(A67&lt;&gt;"",D67="",F67=""),IF(ISNA(C67),"",IF(K67=0,IF(L67&lt;&gt;L66,INT(MAX(M$4:M66))+1,INT(MAX(M$4:M66)))+0.5,IF(L67&lt;&gt;L66,INT(MAX(M$4:M66))+1,INT(MAX(M$4:M66)))))))</f>
        <v>#N/A</v>
      </c>
      <c r="N67" s="10" t="str">
        <f t="shared" si="8"/>
        <v/>
      </c>
      <c r="O67" s="10">
        <f t="shared" si="16"/>
        <v>1</v>
      </c>
      <c r="P67" s="10">
        <f t="shared" si="17"/>
        <v>1</v>
      </c>
      <c r="Q67" s="10" t="str">
        <f>IFERROR(IF(AND(#REF!=1,O67=O66),"",IF(AND(O67=O66,OR(O67=#REF!,#REF!=""),#REF!=""),"",IF(O67="","",IF(O67&gt;=5,C67,IF(AND(#REF!=#REF!,#REF!&gt;1),C67,""))))),"")</f>
        <v/>
      </c>
      <c r="R67" s="10" t="str">
        <f t="shared" si="4"/>
        <v/>
      </c>
    </row>
    <row r="68" spans="1:18" x14ac:dyDescent="0.25">
      <c r="A68" s="103"/>
      <c r="B68" s="72"/>
      <c r="C68" s="17" t="e">
        <f t="shared" si="1"/>
        <v>#N/A</v>
      </c>
      <c r="D68" s="180"/>
      <c r="E68" s="155" t="e">
        <f t="shared" si="11"/>
        <v>#N/A</v>
      </c>
      <c r="F68" s="170"/>
      <c r="G68" s="116" t="e">
        <f t="shared" si="12"/>
        <v>#N/A</v>
      </c>
      <c r="H68" s="96" t="e">
        <f t="shared" si="13"/>
        <v>#N/A</v>
      </c>
      <c r="I68" s="78"/>
      <c r="J68" s="64"/>
      <c r="K68" s="13" t="str">
        <f t="shared" si="14"/>
        <v/>
      </c>
      <c r="L68" s="13" t="str">
        <f t="shared" si="15"/>
        <v/>
      </c>
      <c r="M68" s="13" t="e">
        <f>IF(AND(M67="",L68=L66),M66,IF(AND(A68&lt;&gt;"",D68="",F68=""),IF(ISNA(C68),"",IF(K68=0,IF(L68&lt;&gt;L67,INT(MAX(M$4:M67))+1,INT(MAX(M$4:M67)))+0.5,IF(L68&lt;&gt;L67,INT(MAX(M$4:M67))+1,INT(MAX(M$4:M67)))))))</f>
        <v>#N/A</v>
      </c>
      <c r="N68" s="10" t="str">
        <f t="shared" si="8"/>
        <v/>
      </c>
      <c r="O68" s="10">
        <f t="shared" si="16"/>
        <v>1</v>
      </c>
      <c r="P68" s="10">
        <f t="shared" si="17"/>
        <v>1</v>
      </c>
      <c r="Q68" s="10" t="str">
        <f>IFERROR(IF(AND(#REF!=1,O68=O67),"",IF(AND(O68=O67,OR(O68=#REF!,#REF!=""),#REF!=""),"",IF(O68="","",IF(O68&gt;=5,C68,IF(AND(#REF!=#REF!,#REF!&gt;1),C68,""))))),"")</f>
        <v/>
      </c>
      <c r="R68" s="10" t="str">
        <f t="shared" si="4"/>
        <v/>
      </c>
    </row>
    <row r="69" spans="1:18" x14ac:dyDescent="0.25">
      <c r="A69" s="103"/>
      <c r="B69" s="72"/>
      <c r="C69" s="17" t="e">
        <f t="shared" ref="C69:C91" si="18">IF(OR($A69="",$B69=""),NA(),$B69)</f>
        <v>#N/A</v>
      </c>
      <c r="D69" s="180"/>
      <c r="E69" s="155" t="e">
        <f t="shared" si="11"/>
        <v>#N/A</v>
      </c>
      <c r="F69" s="170"/>
      <c r="G69" s="116" t="e">
        <f t="shared" si="12"/>
        <v>#N/A</v>
      </c>
      <c r="H69" s="96" t="e">
        <f t="shared" si="13"/>
        <v>#N/A</v>
      </c>
      <c r="I69" s="78"/>
      <c r="J69" s="64"/>
      <c r="K69" s="13" t="str">
        <f t="shared" si="14"/>
        <v/>
      </c>
      <c r="L69" s="13" t="str">
        <f t="shared" si="15"/>
        <v/>
      </c>
      <c r="M69" s="13" t="e">
        <f>IF(AND(M68="",L69=L67),M67,IF(AND(A69&lt;&gt;"",D69="",F69=""),IF(ISNA(C69),"",IF(K69=0,IF(L69&lt;&gt;L68,INT(MAX(M$4:M68))+1,INT(MAX(M$4:M68)))+0.5,IF(L69&lt;&gt;L68,INT(MAX(M$4:M68))+1,INT(MAX(M$4:M68)))))))</f>
        <v>#N/A</v>
      </c>
      <c r="N69" s="10" t="str">
        <f t="shared" si="8"/>
        <v/>
      </c>
      <c r="O69" s="10">
        <f t="shared" si="16"/>
        <v>1</v>
      </c>
      <c r="P69" s="10">
        <f t="shared" si="17"/>
        <v>1</v>
      </c>
      <c r="Q69" s="10" t="str">
        <f>IFERROR(IF(AND(#REF!=1,O69=O68),"",IF(AND(O69=O68,OR(O69=#REF!,#REF!=""),#REF!=""),"",IF(O69="","",IF(O69&gt;=5,C69,IF(AND(#REF!=#REF!,#REF!&gt;1),C69,""))))),"")</f>
        <v/>
      </c>
      <c r="R69" s="10" t="str">
        <f t="shared" ref="R69:R91" si="19">IFERROR(IF(AND(P70=1,P69=P68),"",IF(AND(P69=P68,OR(P69=P70,P70=""),R70=""),"",IF(P69="","",IF(P69&gt;=5,C69,IF(AND(R70=C70,P70&gt;1),C69,""))))),"")</f>
        <v/>
      </c>
    </row>
    <row r="70" spans="1:18" x14ac:dyDescent="0.25">
      <c r="A70" s="103"/>
      <c r="B70" s="72"/>
      <c r="C70" s="17" t="e">
        <f t="shared" si="18"/>
        <v>#N/A</v>
      </c>
      <c r="D70" s="180"/>
      <c r="E70" s="155" t="e">
        <f t="shared" si="11"/>
        <v>#N/A</v>
      </c>
      <c r="F70" s="170"/>
      <c r="G70" s="116" t="e">
        <f t="shared" si="12"/>
        <v>#N/A</v>
      </c>
      <c r="H70" s="96" t="e">
        <f t="shared" si="13"/>
        <v>#N/A</v>
      </c>
      <c r="I70" s="78"/>
      <c r="J70" s="64"/>
      <c r="K70" s="13" t="str">
        <f t="shared" si="14"/>
        <v/>
      </c>
      <c r="L70" s="13" t="str">
        <f t="shared" si="15"/>
        <v/>
      </c>
      <c r="M70" s="13" t="e">
        <f>IF(AND(M69="",L70=L68),M68,IF(AND(A70&lt;&gt;"",D70="",F70=""),IF(ISNA(C70),"",IF(K70=0,IF(L70&lt;&gt;L69,INT(MAX(M$4:M69))+1,INT(MAX(M$4:M69)))+0.5,IF(L70&lt;&gt;L69,INT(MAX(M$4:M69))+1,INT(MAX(M$4:M69)))))))</f>
        <v>#N/A</v>
      </c>
      <c r="N70" s="10" t="str">
        <f t="shared" ref="N70:N91" si="20">IF(ISNA(M70),"",IF(AND(D70="",F70=""),IFERROR(IF(COUNTIF($M$4:$M$91,INT(M70))&gt;=6,C70,NA()),""),""))</f>
        <v/>
      </c>
      <c r="O70" s="10">
        <f t="shared" si="16"/>
        <v>1</v>
      </c>
      <c r="P70" s="10">
        <f t="shared" si="17"/>
        <v>1</v>
      </c>
      <c r="Q70" s="10" t="str">
        <f>IFERROR(IF(AND(#REF!=1,O70=O69),"",IF(AND(O70=O69,OR(O70=#REF!,#REF!=""),#REF!=""),"",IF(O70="","",IF(O70&gt;=5,C70,IF(AND(#REF!=#REF!,#REF!&gt;1),C70,""))))),"")</f>
        <v/>
      </c>
      <c r="R70" s="10" t="str">
        <f t="shared" si="19"/>
        <v/>
      </c>
    </row>
    <row r="71" spans="1:18" x14ac:dyDescent="0.25">
      <c r="A71" s="103"/>
      <c r="B71" s="72"/>
      <c r="C71" s="17" t="e">
        <f t="shared" si="18"/>
        <v>#N/A</v>
      </c>
      <c r="D71" s="180"/>
      <c r="E71" s="155" t="e">
        <f t="shared" si="11"/>
        <v>#N/A</v>
      </c>
      <c r="F71" s="170"/>
      <c r="G71" s="116" t="e">
        <f t="shared" si="12"/>
        <v>#N/A</v>
      </c>
      <c r="H71" s="96" t="e">
        <f t="shared" si="13"/>
        <v>#N/A</v>
      </c>
      <c r="I71" s="78"/>
      <c r="J71" s="64"/>
      <c r="K71" s="13" t="str">
        <f t="shared" si="14"/>
        <v/>
      </c>
      <c r="L71" s="13" t="str">
        <f t="shared" si="15"/>
        <v/>
      </c>
      <c r="M71" s="13" t="e">
        <f>IF(AND(M70="",L71=L69),M69,IF(AND(A71&lt;&gt;"",D71="",F71=""),IF(ISNA(C71),"",IF(K71=0,IF(L71&lt;&gt;L70,INT(MAX(M$4:M70))+1,INT(MAX(M$4:M70)))+0.5,IF(L71&lt;&gt;L70,INT(MAX(M$4:M70))+1,INT(MAX(M$4:M70)))))))</f>
        <v>#N/A</v>
      </c>
      <c r="N71" s="10" t="str">
        <f t="shared" si="20"/>
        <v/>
      </c>
      <c r="O71" s="10">
        <f t="shared" si="16"/>
        <v>1</v>
      </c>
      <c r="P71" s="10">
        <f t="shared" si="17"/>
        <v>1</v>
      </c>
      <c r="Q71" s="10" t="str">
        <f>IFERROR(IF(AND(#REF!=1,O71=O70),"",IF(AND(O71=O70,OR(O71=#REF!,#REF!=""),#REF!=""),"",IF(O71="","",IF(O71&gt;=5,C71,IF(AND(#REF!=#REF!,#REF!&gt;1),C71,""))))),"")</f>
        <v/>
      </c>
      <c r="R71" s="10" t="str">
        <f t="shared" si="19"/>
        <v/>
      </c>
    </row>
    <row r="72" spans="1:18" x14ac:dyDescent="0.25">
      <c r="A72" s="103"/>
      <c r="B72" s="72"/>
      <c r="C72" s="17" t="e">
        <f t="shared" si="18"/>
        <v>#N/A</v>
      </c>
      <c r="D72" s="180"/>
      <c r="E72" s="155" t="e">
        <f t="shared" si="11"/>
        <v>#N/A</v>
      </c>
      <c r="F72" s="170"/>
      <c r="G72" s="116" t="e">
        <f t="shared" si="12"/>
        <v>#N/A</v>
      </c>
      <c r="H72" s="96" t="e">
        <f t="shared" si="13"/>
        <v>#N/A</v>
      </c>
      <c r="I72" s="78"/>
      <c r="J72" s="64"/>
      <c r="K72" s="13" t="str">
        <f t="shared" si="14"/>
        <v/>
      </c>
      <c r="L72" s="13" t="str">
        <f t="shared" si="15"/>
        <v/>
      </c>
      <c r="M72" s="13" t="e">
        <f>IF(AND(M71="",L72=L70),M70,IF(AND(A72&lt;&gt;"",D72="",F72=""),IF(ISNA(C72),"",IF(K72=0,IF(L72&lt;&gt;L71,INT(MAX(M$4:M71))+1,INT(MAX(M$4:M71)))+0.5,IF(L72&lt;&gt;L71,INT(MAX(M$4:M71))+1,INT(MAX(M$4:M71)))))))</f>
        <v>#N/A</v>
      </c>
      <c r="N72" s="10" t="str">
        <f t="shared" si="20"/>
        <v/>
      </c>
      <c r="O72" s="10">
        <f t="shared" si="16"/>
        <v>1</v>
      </c>
      <c r="P72" s="10">
        <f t="shared" si="17"/>
        <v>1</v>
      </c>
      <c r="Q72" s="10" t="str">
        <f>IFERROR(IF(AND(#REF!=1,O72=O71),"",IF(AND(O72=O71,OR(O72=#REF!,#REF!=""),#REF!=""),"",IF(O72="","",IF(O72&gt;=5,C72,IF(AND(#REF!=#REF!,#REF!&gt;1),C72,""))))),"")</f>
        <v/>
      </c>
      <c r="R72" s="10" t="str">
        <f t="shared" si="19"/>
        <v/>
      </c>
    </row>
    <row r="73" spans="1:18" x14ac:dyDescent="0.25">
      <c r="A73" s="103"/>
      <c r="B73" s="72"/>
      <c r="C73" s="17" t="e">
        <f t="shared" si="18"/>
        <v>#N/A</v>
      </c>
      <c r="D73" s="180"/>
      <c r="E73" s="155" t="e">
        <f t="shared" si="11"/>
        <v>#N/A</v>
      </c>
      <c r="F73" s="170"/>
      <c r="G73" s="116" t="e">
        <f t="shared" si="12"/>
        <v>#N/A</v>
      </c>
      <c r="H73" s="96" t="e">
        <f t="shared" si="13"/>
        <v>#N/A</v>
      </c>
      <c r="I73" s="78"/>
      <c r="J73" s="64"/>
      <c r="K73" s="13" t="str">
        <f t="shared" si="14"/>
        <v/>
      </c>
      <c r="L73" s="13" t="str">
        <f t="shared" si="15"/>
        <v/>
      </c>
      <c r="M73" s="13" t="e">
        <f>IF(AND(M72="",L73=L71),M71,IF(AND(A73&lt;&gt;"",D73="",F73=""),IF(ISNA(C73),"",IF(K73=0,IF(L73&lt;&gt;L72,INT(MAX(M$4:M72))+1,INT(MAX(M$4:M72)))+0.5,IF(L73&lt;&gt;L72,INT(MAX(M$4:M72))+1,INT(MAX(M$4:M72)))))))</f>
        <v>#N/A</v>
      </c>
      <c r="N73" s="10" t="str">
        <f t="shared" si="20"/>
        <v/>
      </c>
      <c r="O73" s="10">
        <f t="shared" si="16"/>
        <v>1</v>
      </c>
      <c r="P73" s="10">
        <f t="shared" si="17"/>
        <v>1</v>
      </c>
      <c r="Q73" s="10" t="str">
        <f>IFERROR(IF(AND(#REF!=1,O73=O72),"",IF(AND(O73=O72,OR(O73=#REF!,#REF!=""),#REF!=""),"",IF(O73="","",IF(O73&gt;=5,C73,IF(AND(#REF!=#REF!,#REF!&gt;1),C73,""))))),"")</f>
        <v/>
      </c>
      <c r="R73" s="10" t="str">
        <f t="shared" si="19"/>
        <v/>
      </c>
    </row>
    <row r="74" spans="1:18" x14ac:dyDescent="0.25">
      <c r="A74" s="103"/>
      <c r="B74" s="72"/>
      <c r="C74" s="17" t="e">
        <f t="shared" si="18"/>
        <v>#N/A</v>
      </c>
      <c r="D74" s="180"/>
      <c r="E74" s="155" t="e">
        <f t="shared" si="11"/>
        <v>#N/A</v>
      </c>
      <c r="F74" s="170"/>
      <c r="G74" s="116" t="e">
        <f t="shared" si="12"/>
        <v>#N/A</v>
      </c>
      <c r="H74" s="96" t="e">
        <f t="shared" si="13"/>
        <v>#N/A</v>
      </c>
      <c r="I74" s="78"/>
      <c r="J74" s="64"/>
      <c r="K74" s="13" t="str">
        <f t="shared" si="14"/>
        <v/>
      </c>
      <c r="L74" s="13" t="str">
        <f t="shared" si="15"/>
        <v/>
      </c>
      <c r="M74" s="13" t="e">
        <f>IF(AND(M73="",L74=L72),M72,IF(AND(A74&lt;&gt;"",D74="",F74=""),IF(ISNA(C74),"",IF(K74=0,IF(L74&lt;&gt;L73,INT(MAX(M$4:M73))+1,INT(MAX(M$4:M73)))+0.5,IF(L74&lt;&gt;L73,INT(MAX(M$4:M73))+1,INT(MAX(M$4:M73)))))))</f>
        <v>#N/A</v>
      </c>
      <c r="N74" s="10" t="str">
        <f t="shared" si="20"/>
        <v/>
      </c>
      <c r="O74" s="10">
        <f t="shared" si="16"/>
        <v>1</v>
      </c>
      <c r="P74" s="10">
        <f t="shared" si="17"/>
        <v>1</v>
      </c>
      <c r="Q74" s="10" t="str">
        <f>IFERROR(IF(AND(#REF!=1,O74=O73),"",IF(AND(O74=O73,OR(O74=#REF!,#REF!=""),#REF!=""),"",IF(O74="","",IF(O74&gt;=5,C74,IF(AND(#REF!=#REF!,#REF!&gt;1),C74,""))))),"")</f>
        <v/>
      </c>
      <c r="R74" s="10" t="str">
        <f t="shared" si="19"/>
        <v/>
      </c>
    </row>
    <row r="75" spans="1:18" x14ac:dyDescent="0.25">
      <c r="A75" s="103"/>
      <c r="B75" s="72"/>
      <c r="C75" s="17" t="e">
        <f t="shared" si="18"/>
        <v>#N/A</v>
      </c>
      <c r="D75" s="180"/>
      <c r="E75" s="155" t="e">
        <f t="shared" si="11"/>
        <v>#N/A</v>
      </c>
      <c r="F75" s="170"/>
      <c r="G75" s="116" t="e">
        <f t="shared" si="12"/>
        <v>#N/A</v>
      </c>
      <c r="H75" s="96" t="e">
        <f t="shared" si="13"/>
        <v>#N/A</v>
      </c>
      <c r="I75" s="78"/>
      <c r="J75" s="64"/>
      <c r="K75" s="13" t="str">
        <f t="shared" si="14"/>
        <v/>
      </c>
      <c r="L75" s="13" t="str">
        <f t="shared" si="15"/>
        <v/>
      </c>
      <c r="M75" s="13" t="e">
        <f>IF(AND(M74="",L75=L73),M73,IF(AND(A75&lt;&gt;"",D75="",F75=""),IF(ISNA(C75),"",IF(K75=0,IF(L75&lt;&gt;L74,INT(MAX(M$4:M74))+1,INT(MAX(M$4:M74)))+0.5,IF(L75&lt;&gt;L74,INT(MAX(M$4:M74))+1,INT(MAX(M$4:M74)))))))</f>
        <v>#N/A</v>
      </c>
      <c r="N75" s="10" t="str">
        <f t="shared" si="20"/>
        <v/>
      </c>
      <c r="O75" s="10">
        <f t="shared" si="16"/>
        <v>1</v>
      </c>
      <c r="P75" s="10">
        <f t="shared" si="17"/>
        <v>1</v>
      </c>
      <c r="Q75" s="10" t="str">
        <f>IFERROR(IF(AND(#REF!=1,O75=O74),"",IF(AND(O75=O74,OR(O75=#REF!,#REF!=""),#REF!=""),"",IF(O75="","",IF(O75&gt;=5,C75,IF(AND(#REF!=#REF!,#REF!&gt;1),C75,""))))),"")</f>
        <v/>
      </c>
      <c r="R75" s="10" t="str">
        <f t="shared" si="19"/>
        <v/>
      </c>
    </row>
    <row r="76" spans="1:18" x14ac:dyDescent="0.25">
      <c r="A76" s="103"/>
      <c r="B76" s="72"/>
      <c r="C76" s="17" t="e">
        <f t="shared" si="18"/>
        <v>#N/A</v>
      </c>
      <c r="D76" s="180"/>
      <c r="E76" s="155" t="e">
        <f t="shared" si="11"/>
        <v>#N/A</v>
      </c>
      <c r="F76" s="170"/>
      <c r="G76" s="116" t="e">
        <f t="shared" si="12"/>
        <v>#N/A</v>
      </c>
      <c r="H76" s="96" t="e">
        <f t="shared" si="13"/>
        <v>#N/A</v>
      </c>
      <c r="I76" s="78"/>
      <c r="J76" s="64"/>
      <c r="K76" s="13" t="str">
        <f t="shared" si="14"/>
        <v/>
      </c>
      <c r="L76" s="13" t="str">
        <f t="shared" si="15"/>
        <v/>
      </c>
      <c r="M76" s="13" t="e">
        <f>IF(AND(M75="",L76=L74),M74,IF(AND(A76&lt;&gt;"",D76="",F76=""),IF(ISNA(C76),"",IF(K76=0,IF(L76&lt;&gt;L75,INT(MAX(M$4:M75))+1,INT(MAX(M$4:M75)))+0.5,IF(L76&lt;&gt;L75,INT(MAX(M$4:M75))+1,INT(MAX(M$4:M75)))))))</f>
        <v>#N/A</v>
      </c>
      <c r="N76" s="10" t="str">
        <f t="shared" si="20"/>
        <v/>
      </c>
      <c r="O76" s="10">
        <f t="shared" si="16"/>
        <v>1</v>
      </c>
      <c r="P76" s="10">
        <f t="shared" si="17"/>
        <v>1</v>
      </c>
      <c r="Q76" s="10" t="str">
        <f>IFERROR(IF(AND(#REF!=1,O76=O75),"",IF(AND(O76=O75,OR(O76=#REF!,#REF!=""),#REF!=""),"",IF(O76="","",IF(O76&gt;=5,C76,IF(AND(#REF!=#REF!,#REF!&gt;1),C76,""))))),"")</f>
        <v/>
      </c>
      <c r="R76" s="10" t="str">
        <f t="shared" si="19"/>
        <v/>
      </c>
    </row>
    <row r="77" spans="1:18" x14ac:dyDescent="0.25">
      <c r="A77" s="103"/>
      <c r="B77" s="72"/>
      <c r="C77" s="17" t="e">
        <f t="shared" si="18"/>
        <v>#N/A</v>
      </c>
      <c r="D77" s="180"/>
      <c r="E77" s="155" t="e">
        <f t="shared" si="11"/>
        <v>#N/A</v>
      </c>
      <c r="F77" s="170"/>
      <c r="G77" s="116" t="e">
        <f t="shared" si="12"/>
        <v>#N/A</v>
      </c>
      <c r="H77" s="96" t="e">
        <f t="shared" si="13"/>
        <v>#N/A</v>
      </c>
      <c r="I77" s="78"/>
      <c r="J77" s="64"/>
      <c r="K77" s="13" t="str">
        <f t="shared" si="14"/>
        <v/>
      </c>
      <c r="L77" s="13" t="str">
        <f t="shared" si="15"/>
        <v/>
      </c>
      <c r="M77" s="13" t="e">
        <f>IF(AND(M76="",L77=L75),M75,IF(AND(A77&lt;&gt;"",D77="",F77=""),IF(ISNA(C77),"",IF(K77=0,IF(L77&lt;&gt;L76,INT(MAX(M$4:M76))+1,INT(MAX(M$4:M76)))+0.5,IF(L77&lt;&gt;L76,INT(MAX(M$4:M76))+1,INT(MAX(M$4:M76)))))))</f>
        <v>#N/A</v>
      </c>
      <c r="N77" s="10" t="str">
        <f t="shared" si="20"/>
        <v/>
      </c>
      <c r="O77" s="10">
        <f t="shared" si="16"/>
        <v>1</v>
      </c>
      <c r="P77" s="10">
        <f t="shared" si="17"/>
        <v>1</v>
      </c>
      <c r="Q77" s="10" t="str">
        <f>IFERROR(IF(AND(#REF!=1,O77=O76),"",IF(AND(O77=O76,OR(O77=#REF!,#REF!=""),#REF!=""),"",IF(O77="","",IF(O77&gt;=5,C77,IF(AND(#REF!=#REF!,#REF!&gt;1),C77,""))))),"")</f>
        <v/>
      </c>
      <c r="R77" s="10" t="str">
        <f t="shared" si="19"/>
        <v/>
      </c>
    </row>
    <row r="78" spans="1:18" x14ac:dyDescent="0.25">
      <c r="A78" s="103"/>
      <c r="B78" s="72"/>
      <c r="C78" s="17" t="e">
        <f t="shared" si="18"/>
        <v>#N/A</v>
      </c>
      <c r="D78" s="180"/>
      <c r="E78" s="155" t="e">
        <f t="shared" si="11"/>
        <v>#N/A</v>
      </c>
      <c r="F78" s="170"/>
      <c r="G78" s="116" t="e">
        <f t="shared" si="12"/>
        <v>#N/A</v>
      </c>
      <c r="H78" s="96" t="e">
        <f t="shared" si="13"/>
        <v>#N/A</v>
      </c>
      <c r="I78" s="78"/>
      <c r="J78" s="64"/>
      <c r="K78" s="13" t="str">
        <f t="shared" si="14"/>
        <v/>
      </c>
      <c r="L78" s="13" t="str">
        <f t="shared" si="15"/>
        <v/>
      </c>
      <c r="M78" s="13" t="e">
        <f>IF(AND(M77="",L78=L76),M76,IF(AND(A78&lt;&gt;"",D78="",F78=""),IF(ISNA(C78),"",IF(K78=0,IF(L78&lt;&gt;L77,INT(MAX(M$4:M77))+1,INT(MAX(M$4:M77)))+0.5,IF(L78&lt;&gt;L77,INT(MAX(M$4:M77))+1,INT(MAX(M$4:M77)))))))</f>
        <v>#N/A</v>
      </c>
      <c r="N78" s="10" t="str">
        <f t="shared" si="20"/>
        <v/>
      </c>
      <c r="O78" s="10">
        <f t="shared" si="16"/>
        <v>1</v>
      </c>
      <c r="P78" s="10">
        <f t="shared" si="17"/>
        <v>1</v>
      </c>
      <c r="Q78" s="10" t="str">
        <f>IFERROR(IF(AND(#REF!=1,O78=O77),"",IF(AND(O78=O77,OR(O78=#REF!,#REF!=""),#REF!=""),"",IF(O78="","",IF(O78&gt;=5,C78,IF(AND(#REF!=#REF!,#REF!&gt;1),C78,""))))),"")</f>
        <v/>
      </c>
      <c r="R78" s="10" t="str">
        <f t="shared" si="19"/>
        <v/>
      </c>
    </row>
    <row r="79" spans="1:18" x14ac:dyDescent="0.25">
      <c r="A79" s="103"/>
      <c r="B79" s="72"/>
      <c r="C79" s="17" t="e">
        <f t="shared" si="18"/>
        <v>#N/A</v>
      </c>
      <c r="D79" s="180"/>
      <c r="E79" s="155" t="e">
        <f t="shared" si="11"/>
        <v>#N/A</v>
      </c>
      <c r="F79" s="170"/>
      <c r="G79" s="116" t="e">
        <f t="shared" si="12"/>
        <v>#N/A</v>
      </c>
      <c r="H79" s="96" t="e">
        <f t="shared" si="13"/>
        <v>#N/A</v>
      </c>
      <c r="I79" s="78"/>
      <c r="J79" s="64"/>
      <c r="K79" s="13" t="str">
        <f t="shared" si="14"/>
        <v/>
      </c>
      <c r="L79" s="13" t="str">
        <f t="shared" si="15"/>
        <v/>
      </c>
      <c r="M79" s="13" t="e">
        <f>IF(AND(M78="",L79=L77),M77,IF(AND(A79&lt;&gt;"",D79="",F79=""),IF(ISNA(C79),"",IF(K79=0,IF(L79&lt;&gt;L78,INT(MAX(M$4:M78))+1,INT(MAX(M$4:M78)))+0.5,IF(L79&lt;&gt;L78,INT(MAX(M$4:M78))+1,INT(MAX(M$4:M78)))))))</f>
        <v>#N/A</v>
      </c>
      <c r="N79" s="10" t="str">
        <f t="shared" si="20"/>
        <v/>
      </c>
      <c r="O79" s="10">
        <f t="shared" si="16"/>
        <v>1</v>
      </c>
      <c r="P79" s="10">
        <f t="shared" si="17"/>
        <v>1</v>
      </c>
      <c r="Q79" s="10" t="str">
        <f>IFERROR(IF(AND(#REF!=1,O79=O78),"",IF(AND(O79=O78,OR(O79=#REF!,#REF!=""),#REF!=""),"",IF(O79="","",IF(O79&gt;=5,C79,IF(AND(#REF!=#REF!,#REF!&gt;1),C79,""))))),"")</f>
        <v/>
      </c>
      <c r="R79" s="10" t="str">
        <f t="shared" si="19"/>
        <v/>
      </c>
    </row>
    <row r="80" spans="1:18" x14ac:dyDescent="0.25">
      <c r="A80" s="103"/>
      <c r="B80" s="72"/>
      <c r="C80" s="17" t="e">
        <f t="shared" si="18"/>
        <v>#N/A</v>
      </c>
      <c r="D80" s="180"/>
      <c r="E80" s="155" t="e">
        <f t="shared" si="11"/>
        <v>#N/A</v>
      </c>
      <c r="F80" s="170"/>
      <c r="G80" s="116" t="e">
        <f t="shared" si="12"/>
        <v>#N/A</v>
      </c>
      <c r="H80" s="96" t="e">
        <f t="shared" si="13"/>
        <v>#N/A</v>
      </c>
      <c r="I80" s="78"/>
      <c r="J80" s="64"/>
      <c r="K80" s="13" t="str">
        <f t="shared" si="14"/>
        <v/>
      </c>
      <c r="L80" s="13" t="str">
        <f t="shared" si="15"/>
        <v/>
      </c>
      <c r="M80" s="13" t="e">
        <f>IF(AND(M79="",L80=L78),M78,IF(AND(A80&lt;&gt;"",D80="",F80=""),IF(ISNA(C80),"",IF(K80=0,IF(L80&lt;&gt;L79,INT(MAX(M$4:M79))+1,INT(MAX(M$4:M79)))+0.5,IF(L80&lt;&gt;L79,INT(MAX(M$4:M79))+1,INT(MAX(M$4:M79)))))))</f>
        <v>#N/A</v>
      </c>
      <c r="N80" s="10" t="str">
        <f t="shared" si="20"/>
        <v/>
      </c>
      <c r="O80" s="10">
        <f t="shared" si="16"/>
        <v>1</v>
      </c>
      <c r="P80" s="10">
        <f t="shared" si="17"/>
        <v>1</v>
      </c>
      <c r="Q80" s="10" t="str">
        <f>IFERROR(IF(AND(#REF!=1,O80=O79),"",IF(AND(O80=O79,OR(O80=#REF!,#REF!=""),#REF!=""),"",IF(O80="","",IF(O80&gt;=5,C80,IF(AND(#REF!=#REF!,#REF!&gt;1),C80,""))))),"")</f>
        <v/>
      </c>
      <c r="R80" s="10" t="str">
        <f t="shared" si="19"/>
        <v/>
      </c>
    </row>
    <row r="81" spans="1:18" x14ac:dyDescent="0.25">
      <c r="A81" s="103"/>
      <c r="B81" s="72"/>
      <c r="C81" s="17" t="e">
        <f t="shared" si="18"/>
        <v>#N/A</v>
      </c>
      <c r="D81" s="180"/>
      <c r="E81" s="155" t="e">
        <f t="shared" si="11"/>
        <v>#N/A</v>
      </c>
      <c r="F81" s="170"/>
      <c r="G81" s="116" t="e">
        <f t="shared" si="12"/>
        <v>#N/A</v>
      </c>
      <c r="H81" s="96" t="e">
        <f t="shared" si="13"/>
        <v>#N/A</v>
      </c>
      <c r="I81" s="78"/>
      <c r="J81" s="64"/>
      <c r="K81" s="13" t="str">
        <f t="shared" si="14"/>
        <v/>
      </c>
      <c r="L81" s="13" t="str">
        <f t="shared" si="15"/>
        <v/>
      </c>
      <c r="M81" s="13" t="e">
        <f>IF(AND(M80="",L81=L79),M79,IF(AND(A81&lt;&gt;"",D81="",F81=""),IF(ISNA(C81),"",IF(K81=0,IF(L81&lt;&gt;L80,INT(MAX(M$4:M80))+1,INT(MAX(M$4:M80)))+0.5,IF(L81&lt;&gt;L80,INT(MAX(M$4:M80))+1,INT(MAX(M$4:M80)))))))</f>
        <v>#N/A</v>
      </c>
      <c r="N81" s="10" t="str">
        <f t="shared" si="20"/>
        <v/>
      </c>
      <c r="O81" s="10">
        <f t="shared" si="16"/>
        <v>1</v>
      </c>
      <c r="P81" s="10">
        <f t="shared" si="17"/>
        <v>1</v>
      </c>
      <c r="Q81" s="10" t="str">
        <f>IFERROR(IF(AND(#REF!=1,O81=O80),"",IF(AND(O81=O80,OR(O81=#REF!,#REF!=""),#REF!=""),"",IF(O81="","",IF(O81&gt;=5,C81,IF(AND(#REF!=#REF!,#REF!&gt;1),C81,""))))),"")</f>
        <v/>
      </c>
      <c r="R81" s="10" t="str">
        <f t="shared" si="19"/>
        <v/>
      </c>
    </row>
    <row r="82" spans="1:18" x14ac:dyDescent="0.25">
      <c r="A82" s="103"/>
      <c r="B82" s="72"/>
      <c r="C82" s="17" t="e">
        <f t="shared" si="18"/>
        <v>#N/A</v>
      </c>
      <c r="D82" s="180"/>
      <c r="E82" s="155" t="e">
        <f t="shared" si="11"/>
        <v>#N/A</v>
      </c>
      <c r="F82" s="170"/>
      <c r="G82" s="116" t="e">
        <f t="shared" si="12"/>
        <v>#N/A</v>
      </c>
      <c r="H82" s="96" t="e">
        <f t="shared" si="13"/>
        <v>#N/A</v>
      </c>
      <c r="I82" s="78"/>
      <c r="J82" s="64"/>
      <c r="K82" s="13" t="str">
        <f t="shared" si="14"/>
        <v/>
      </c>
      <c r="L82" s="13" t="str">
        <f t="shared" si="15"/>
        <v/>
      </c>
      <c r="M82" s="13" t="e">
        <f>IF(AND(M81="",L82=L80),M80,IF(AND(A82&lt;&gt;"",D82="",F82=""),IF(ISNA(C82),"",IF(K82=0,IF(L82&lt;&gt;L81,INT(MAX(M$4:M81))+1,INT(MAX(M$4:M81)))+0.5,IF(L82&lt;&gt;L81,INT(MAX(M$4:M81))+1,INT(MAX(M$4:M81)))))))</f>
        <v>#N/A</v>
      </c>
      <c r="N82" s="10" t="str">
        <f t="shared" si="20"/>
        <v/>
      </c>
      <c r="O82" s="10">
        <f t="shared" si="16"/>
        <v>1</v>
      </c>
      <c r="P82" s="10">
        <f t="shared" si="17"/>
        <v>1</v>
      </c>
      <c r="Q82" s="10" t="str">
        <f>IFERROR(IF(AND(#REF!=1,O82=O81),"",IF(AND(O82=O81,OR(O82=#REF!,#REF!=""),#REF!=""),"",IF(O82="","",IF(O82&gt;=5,C82,IF(AND(#REF!=#REF!,#REF!&gt;1),C82,""))))),"")</f>
        <v/>
      </c>
      <c r="R82" s="10" t="str">
        <f t="shared" si="19"/>
        <v/>
      </c>
    </row>
    <row r="83" spans="1:18" x14ac:dyDescent="0.25">
      <c r="A83" s="103"/>
      <c r="B83" s="72"/>
      <c r="C83" s="17" t="e">
        <f t="shared" si="18"/>
        <v>#N/A</v>
      </c>
      <c r="D83" s="180"/>
      <c r="E83" s="155" t="e">
        <f t="shared" si="11"/>
        <v>#N/A</v>
      </c>
      <c r="F83" s="170"/>
      <c r="G83" s="116" t="e">
        <f t="shared" si="12"/>
        <v>#N/A</v>
      </c>
      <c r="H83" s="96" t="e">
        <f t="shared" si="13"/>
        <v>#N/A</v>
      </c>
      <c r="I83" s="78"/>
      <c r="J83" s="64"/>
      <c r="K83" s="13" t="str">
        <f t="shared" si="14"/>
        <v/>
      </c>
      <c r="L83" s="13" t="str">
        <f t="shared" si="15"/>
        <v/>
      </c>
      <c r="M83" s="13" t="e">
        <f>IF(AND(M82="",L83=L81),M81,IF(AND(A83&lt;&gt;"",D83="",F83=""),IF(ISNA(C83),"",IF(K83=0,IF(L83&lt;&gt;L82,INT(MAX(M$4:M82))+1,INT(MAX(M$4:M82)))+0.5,IF(L83&lt;&gt;L82,INT(MAX(M$4:M82))+1,INT(MAX(M$4:M82)))))))</f>
        <v>#N/A</v>
      </c>
      <c r="N83" s="10" t="str">
        <f t="shared" si="20"/>
        <v/>
      </c>
      <c r="O83" s="10">
        <f t="shared" si="16"/>
        <v>1</v>
      </c>
      <c r="P83" s="10">
        <f t="shared" si="17"/>
        <v>1</v>
      </c>
      <c r="Q83" s="10" t="str">
        <f>IFERROR(IF(AND(#REF!=1,O83=O82),"",IF(AND(O83=O82,OR(O83=#REF!,#REF!=""),#REF!=""),"",IF(O83="","",IF(O83&gt;=5,C83,IF(AND(#REF!=#REF!,#REF!&gt;1),C83,""))))),"")</f>
        <v/>
      </c>
      <c r="R83" s="10" t="str">
        <f t="shared" si="19"/>
        <v/>
      </c>
    </row>
    <row r="84" spans="1:18" x14ac:dyDescent="0.25">
      <c r="A84" s="103"/>
      <c r="B84" s="72"/>
      <c r="C84" s="17" t="e">
        <f t="shared" si="18"/>
        <v>#N/A</v>
      </c>
      <c r="D84" s="180"/>
      <c r="E84" s="155" t="e">
        <f t="shared" si="11"/>
        <v>#N/A</v>
      </c>
      <c r="F84" s="170"/>
      <c r="G84" s="116" t="e">
        <f t="shared" si="12"/>
        <v>#N/A</v>
      </c>
      <c r="H84" s="96" t="e">
        <f t="shared" si="13"/>
        <v>#N/A</v>
      </c>
      <c r="I84" s="78"/>
      <c r="J84" s="64"/>
      <c r="K84" s="13" t="str">
        <f t="shared" si="14"/>
        <v/>
      </c>
      <c r="L84" s="13" t="str">
        <f t="shared" si="15"/>
        <v/>
      </c>
      <c r="M84" s="13" t="e">
        <f>IF(AND(M83="",L84=L82),M82,IF(AND(A84&lt;&gt;"",D84="",F84=""),IF(ISNA(C84),"",IF(K84=0,IF(L84&lt;&gt;L83,INT(MAX(M$4:M83))+1,INT(MAX(M$4:M83)))+0.5,IF(L84&lt;&gt;L83,INT(MAX(M$4:M83))+1,INT(MAX(M$4:M83)))))))</f>
        <v>#N/A</v>
      </c>
      <c r="N84" s="10" t="str">
        <f t="shared" si="20"/>
        <v/>
      </c>
      <c r="O84" s="10">
        <f t="shared" si="16"/>
        <v>1</v>
      </c>
      <c r="P84" s="10">
        <f t="shared" si="17"/>
        <v>1</v>
      </c>
      <c r="Q84" s="10" t="str">
        <f>IFERROR(IF(AND(#REF!=1,O84=O83),"",IF(AND(O84=O83,OR(O84=#REF!,#REF!=""),#REF!=""),"",IF(O84="","",IF(O84&gt;=5,C84,IF(AND(#REF!=#REF!,#REF!&gt;1),C84,""))))),"")</f>
        <v/>
      </c>
      <c r="R84" s="10" t="str">
        <f t="shared" si="19"/>
        <v/>
      </c>
    </row>
    <row r="85" spans="1:18" x14ac:dyDescent="0.25">
      <c r="A85" s="103"/>
      <c r="B85" s="72"/>
      <c r="C85" s="17" t="e">
        <f t="shared" si="18"/>
        <v>#N/A</v>
      </c>
      <c r="D85" s="180"/>
      <c r="E85" s="155" t="e">
        <f t="shared" ref="E85:E91" si="21">MEDIAN($C$4:$C$15)</f>
        <v>#N/A</v>
      </c>
      <c r="F85" s="170"/>
      <c r="G85" s="116" t="e">
        <f t="shared" si="12"/>
        <v>#N/A</v>
      </c>
      <c r="H85" s="96" t="e">
        <f t="shared" si="13"/>
        <v>#N/A</v>
      </c>
      <c r="I85" s="78"/>
      <c r="J85" s="64"/>
      <c r="K85" s="13" t="str">
        <f t="shared" si="14"/>
        <v/>
      </c>
      <c r="L85" s="13" t="str">
        <f t="shared" si="15"/>
        <v/>
      </c>
      <c r="M85" s="13" t="e">
        <f>IF(AND(M84="",L85=L83),M83,IF(AND(A85&lt;&gt;"",D85="",F85=""),IF(ISNA(C85),"",IF(K85=0,IF(L85&lt;&gt;L84,INT(MAX(M$4:M84))+1,INT(MAX(M$4:M84)))+0.5,IF(L85&lt;&gt;L84,INT(MAX(M$4:M84))+1,INT(MAX(M$4:M84)))))))</f>
        <v>#N/A</v>
      </c>
      <c r="N85" s="10" t="str">
        <f t="shared" si="20"/>
        <v/>
      </c>
      <c r="O85" s="10">
        <f t="shared" si="16"/>
        <v>1</v>
      </c>
      <c r="P85" s="10">
        <f t="shared" si="17"/>
        <v>1</v>
      </c>
      <c r="Q85" s="10" t="str">
        <f>IFERROR(IF(AND(#REF!=1,O85=O84),"",IF(AND(O85=O84,OR(O85=#REF!,#REF!=""),#REF!=""),"",IF(O85="","",IF(O85&gt;=5,C85,IF(AND(#REF!=#REF!,#REF!&gt;1),C85,""))))),"")</f>
        <v/>
      </c>
      <c r="R85" s="10" t="str">
        <f t="shared" si="19"/>
        <v/>
      </c>
    </row>
    <row r="86" spans="1:18" x14ac:dyDescent="0.25">
      <c r="A86" s="103"/>
      <c r="B86" s="72"/>
      <c r="C86" s="17" t="e">
        <f t="shared" si="18"/>
        <v>#N/A</v>
      </c>
      <c r="D86" s="180"/>
      <c r="E86" s="155" t="e">
        <f t="shared" si="21"/>
        <v>#N/A</v>
      </c>
      <c r="F86" s="170"/>
      <c r="G86" s="116" t="e">
        <f t="shared" si="12"/>
        <v>#N/A</v>
      </c>
      <c r="H86" s="96" t="e">
        <f t="shared" si="13"/>
        <v>#N/A</v>
      </c>
      <c r="I86" s="78"/>
      <c r="J86" s="64"/>
      <c r="K86" s="13" t="str">
        <f t="shared" si="14"/>
        <v/>
      </c>
      <c r="L86" s="13" t="str">
        <f t="shared" si="15"/>
        <v/>
      </c>
      <c r="M86" s="13" t="e">
        <f>IF(AND(M85="",L86=L84),M84,IF(AND(A86&lt;&gt;"",D86="",F86=""),IF(ISNA(C86),"",IF(K86=0,IF(L86&lt;&gt;L85,INT(MAX(M$4:M85))+1,INT(MAX(M$4:M85)))+0.5,IF(L86&lt;&gt;L85,INT(MAX(M$4:M85))+1,INT(MAX(M$4:M85)))))))</f>
        <v>#N/A</v>
      </c>
      <c r="N86" s="10" t="str">
        <f t="shared" si="20"/>
        <v/>
      </c>
      <c r="O86" s="10">
        <f t="shared" si="16"/>
        <v>1</v>
      </c>
      <c r="P86" s="10">
        <f t="shared" si="17"/>
        <v>1</v>
      </c>
      <c r="Q86" s="10" t="str">
        <f>IFERROR(IF(AND(#REF!=1,O86=O85),"",IF(AND(O86=O85,OR(O86=#REF!,#REF!=""),#REF!=""),"",IF(O86="","",IF(O86&gt;=5,C86,IF(AND(#REF!=#REF!,#REF!&gt;1),C86,""))))),"")</f>
        <v/>
      </c>
      <c r="R86" s="10" t="str">
        <f t="shared" si="19"/>
        <v/>
      </c>
    </row>
    <row r="87" spans="1:18" x14ac:dyDescent="0.25">
      <c r="A87" s="103"/>
      <c r="B87" s="72"/>
      <c r="C87" s="17" t="e">
        <f t="shared" si="18"/>
        <v>#N/A</v>
      </c>
      <c r="D87" s="180"/>
      <c r="E87" s="155" t="e">
        <f t="shared" si="21"/>
        <v>#N/A</v>
      </c>
      <c r="F87" s="170"/>
      <c r="G87" s="116" t="e">
        <f t="shared" si="12"/>
        <v>#N/A</v>
      </c>
      <c r="H87" s="96" t="e">
        <f t="shared" si="13"/>
        <v>#N/A</v>
      </c>
      <c r="I87" s="78"/>
      <c r="J87" s="64"/>
      <c r="K87" s="13" t="str">
        <f t="shared" si="14"/>
        <v/>
      </c>
      <c r="L87" s="13" t="str">
        <f t="shared" si="15"/>
        <v/>
      </c>
      <c r="M87" s="13" t="e">
        <f>IF(AND(M86="",L87=L85),M85,IF(AND(A87&lt;&gt;"",D87="",F87=""),IF(ISNA(C87),"",IF(K87=0,IF(L87&lt;&gt;L86,INT(MAX(M$4:M86))+1,INT(MAX(M$4:M86)))+0.5,IF(L87&lt;&gt;L86,INT(MAX(M$4:M86))+1,INT(MAX(M$4:M86)))))))</f>
        <v>#N/A</v>
      </c>
      <c r="N87" s="10" t="str">
        <f t="shared" si="20"/>
        <v/>
      </c>
      <c r="O87" s="10">
        <f t="shared" si="16"/>
        <v>1</v>
      </c>
      <c r="P87" s="10">
        <f t="shared" si="17"/>
        <v>1</v>
      </c>
      <c r="Q87" s="10" t="str">
        <f>IFERROR(IF(AND(#REF!=1,O87=O86),"",IF(AND(O87=O86,OR(O87=#REF!,#REF!=""),#REF!=""),"",IF(O87="","",IF(O87&gt;=5,C87,IF(AND(#REF!=#REF!,#REF!&gt;1),C87,""))))),"")</f>
        <v/>
      </c>
      <c r="R87" s="10" t="str">
        <f t="shared" si="19"/>
        <v/>
      </c>
    </row>
    <row r="88" spans="1:18" x14ac:dyDescent="0.25">
      <c r="A88" s="103"/>
      <c r="B88" s="72"/>
      <c r="C88" s="17" t="e">
        <f t="shared" si="18"/>
        <v>#N/A</v>
      </c>
      <c r="D88" s="180"/>
      <c r="E88" s="155" t="e">
        <f t="shared" si="21"/>
        <v>#N/A</v>
      </c>
      <c r="F88" s="170"/>
      <c r="G88" s="116" t="e">
        <f t="shared" si="12"/>
        <v>#N/A</v>
      </c>
      <c r="H88" s="96" t="e">
        <f t="shared" si="13"/>
        <v>#N/A</v>
      </c>
      <c r="I88" s="78"/>
      <c r="J88" s="64"/>
      <c r="K88" s="13" t="str">
        <f t="shared" si="14"/>
        <v/>
      </c>
      <c r="L88" s="13" t="str">
        <f t="shared" si="15"/>
        <v/>
      </c>
      <c r="M88" s="13" t="e">
        <f>IF(AND(M87="",L88=L86),M86,IF(AND(A88&lt;&gt;"",D88="",F88=""),IF(ISNA(C88),"",IF(K88=0,IF(L88&lt;&gt;L87,INT(MAX(M$4:M87))+1,INT(MAX(M$4:M87)))+0.5,IF(L88&lt;&gt;L87,INT(MAX(M$4:M87))+1,INT(MAX(M$4:M87)))))))</f>
        <v>#N/A</v>
      </c>
      <c r="N88" s="10" t="str">
        <f t="shared" si="20"/>
        <v/>
      </c>
      <c r="O88" s="10">
        <f t="shared" si="16"/>
        <v>1</v>
      </c>
      <c r="P88" s="10">
        <f t="shared" si="17"/>
        <v>1</v>
      </c>
      <c r="Q88" s="10" t="str">
        <f>IFERROR(IF(AND(#REF!=1,O88=O87),"",IF(AND(O88=O87,OR(O88=#REF!,#REF!=""),#REF!=""),"",IF(O88="","",IF(O88&gt;=5,C88,IF(AND(#REF!=#REF!,#REF!&gt;1),C88,""))))),"")</f>
        <v/>
      </c>
      <c r="R88" s="10" t="str">
        <f t="shared" si="19"/>
        <v/>
      </c>
    </row>
    <row r="89" spans="1:18" x14ac:dyDescent="0.25">
      <c r="A89" s="103"/>
      <c r="B89" s="72"/>
      <c r="C89" s="17" t="e">
        <f t="shared" si="18"/>
        <v>#N/A</v>
      </c>
      <c r="D89" s="180"/>
      <c r="E89" s="155" t="e">
        <f t="shared" si="21"/>
        <v>#N/A</v>
      </c>
      <c r="F89" s="170"/>
      <c r="G89" s="116" t="e">
        <f t="shared" si="12"/>
        <v>#N/A</v>
      </c>
      <c r="H89" s="96" t="e">
        <f t="shared" si="13"/>
        <v>#N/A</v>
      </c>
      <c r="I89" s="78"/>
      <c r="J89" s="64"/>
      <c r="K89" s="13" t="str">
        <f t="shared" si="14"/>
        <v/>
      </c>
      <c r="L89" s="13" t="str">
        <f t="shared" si="15"/>
        <v/>
      </c>
      <c r="M89" s="13" t="e">
        <f>IF(AND(M88="",L89=L87),M87,IF(AND(A89&lt;&gt;"",D89="",F89=""),IF(ISNA(C89),"",IF(K89=0,IF(L89&lt;&gt;L88,INT(MAX(M$4:M88))+1,INT(MAX(M$4:M88)))+0.5,IF(L89&lt;&gt;L88,INT(MAX(M$4:M88))+1,INT(MAX(M$4:M88)))))))</f>
        <v>#N/A</v>
      </c>
      <c r="N89" s="10" t="str">
        <f t="shared" si="20"/>
        <v/>
      </c>
      <c r="O89" s="10">
        <f t="shared" si="16"/>
        <v>1</v>
      </c>
      <c r="P89" s="10">
        <f t="shared" si="17"/>
        <v>1</v>
      </c>
      <c r="Q89" s="10" t="str">
        <f>IFERROR(IF(AND(#REF!=1,O89=O88),"",IF(AND(O89=O88,OR(O89=#REF!,#REF!=""),#REF!=""),"",IF(O89="","",IF(O89&gt;=5,C89,IF(AND(#REF!=#REF!,#REF!&gt;1),C89,""))))),"")</f>
        <v/>
      </c>
      <c r="R89" s="10" t="str">
        <f t="shared" si="19"/>
        <v/>
      </c>
    </row>
    <row r="90" spans="1:18" x14ac:dyDescent="0.25">
      <c r="A90" s="103"/>
      <c r="B90" s="72"/>
      <c r="C90" s="17" t="e">
        <f t="shared" si="18"/>
        <v>#N/A</v>
      </c>
      <c r="D90" s="180"/>
      <c r="E90" s="155" t="e">
        <f t="shared" si="21"/>
        <v>#N/A</v>
      </c>
      <c r="F90" s="170"/>
      <c r="G90" s="116" t="e">
        <f t="shared" si="12"/>
        <v>#N/A</v>
      </c>
      <c r="H90" s="96" t="e">
        <f t="shared" si="13"/>
        <v>#N/A</v>
      </c>
      <c r="I90" s="78"/>
      <c r="J90" s="64"/>
      <c r="K90" s="13" t="str">
        <f t="shared" si="14"/>
        <v/>
      </c>
      <c r="L90" s="13" t="str">
        <f t="shared" si="15"/>
        <v/>
      </c>
      <c r="M90" s="13" t="e">
        <f>IF(AND(M89="",L90=L88),M88,IF(AND(A90&lt;&gt;"",D90="",F90=""),IF(ISNA(C90),"",IF(K90=0,IF(L90&lt;&gt;L89,INT(MAX(M$4:M89))+1,INT(MAX(M$4:M89)))+0.5,IF(L90&lt;&gt;L89,INT(MAX(M$4:M89))+1,INT(MAX(M$4:M89)))))))</f>
        <v>#N/A</v>
      </c>
      <c r="N90" s="10" t="str">
        <f t="shared" si="20"/>
        <v/>
      </c>
      <c r="O90" s="10">
        <f t="shared" si="16"/>
        <v>1</v>
      </c>
      <c r="P90" s="10">
        <f t="shared" si="17"/>
        <v>1</v>
      </c>
      <c r="Q90" s="10" t="str">
        <f>IFERROR(IF(AND(#REF!=1,O90=O89),"",IF(AND(O90=O89,OR(O90=#REF!,#REF!=""),#REF!=""),"",IF(O90="","",IF(O90&gt;=5,C90,IF(AND(#REF!=#REF!,#REF!&gt;1),C90,""))))),"")</f>
        <v/>
      </c>
      <c r="R90" s="10" t="str">
        <f t="shared" si="19"/>
        <v/>
      </c>
    </row>
    <row r="91" spans="1:18" ht="15.75" thickBot="1" x14ac:dyDescent="0.3">
      <c r="A91" s="104"/>
      <c r="B91" s="73"/>
      <c r="C91" s="182" t="e">
        <f t="shared" si="18"/>
        <v>#N/A</v>
      </c>
      <c r="D91" s="181"/>
      <c r="E91" s="158" t="e">
        <f t="shared" si="21"/>
        <v>#N/A</v>
      </c>
      <c r="F91" s="176"/>
      <c r="G91" s="117" t="e">
        <f t="shared" si="12"/>
        <v>#N/A</v>
      </c>
      <c r="H91" s="97" t="e">
        <f t="shared" si="13"/>
        <v>#N/A</v>
      </c>
      <c r="I91" s="79"/>
      <c r="J91" s="65"/>
      <c r="K91" s="13" t="str">
        <f t="shared" si="14"/>
        <v/>
      </c>
      <c r="L91" s="13" t="str">
        <f t="shared" si="15"/>
        <v/>
      </c>
      <c r="M91" s="13" t="e">
        <f>IF(AND(M90="",L91=L89),M89,IF(AND(A91&lt;&gt;"",D91="",F91=""),IF(ISNA(C91),"",IF(K91=0,IF(L91&lt;&gt;L90,INT(MAX(M$4:M90))+1,INT(MAX(M$4:M90)))+0.5,IF(L91&lt;&gt;L90,INT(MAX(M$4:M90))+1,INT(MAX(M$4:M90)))))))</f>
        <v>#N/A</v>
      </c>
      <c r="N91" s="10" t="str">
        <f t="shared" si="20"/>
        <v/>
      </c>
      <c r="O91" s="10">
        <f t="shared" si="16"/>
        <v>1</v>
      </c>
      <c r="P91" s="10">
        <f t="shared" si="17"/>
        <v>1</v>
      </c>
      <c r="Q91" s="10" t="str">
        <f>IFERROR(IF(AND(#REF!=1,O91=O90),"",IF(AND(O91=O90,OR(O91=#REF!,#REF!=""),#REF!=""),"",IF(O91="","",IF(O91&gt;=5,C91,IF(AND(#REF!=#REF!,#REF!&gt;1),C91,""))))),"")</f>
        <v/>
      </c>
      <c r="R91" s="10" t="str">
        <f t="shared" si="19"/>
        <v/>
      </c>
    </row>
    <row r="92" spans="1:18" x14ac:dyDescent="0.25"/>
  </sheetData>
  <sheetProtection sheet="1" objects="1" scenarios="1"/>
  <mergeCells count="1">
    <mergeCell ref="B2:I2"/>
  </mergeCells>
  <dataValidations count="1">
    <dataValidation type="list" allowBlank="1" showInputMessage="1" showErrorMessage="1" sqref="B2">
      <formula1>"Number of safety concerns identified in the index week, Number of daily safety briefs in the index week"</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0"/>
  <sheetViews>
    <sheetView workbookViewId="0">
      <selection activeCell="D3" sqref="D3"/>
    </sheetView>
  </sheetViews>
  <sheetFormatPr defaultColWidth="0" defaultRowHeight="14.45" customHeight="1" zeroHeight="1" x14ac:dyDescent="0.25"/>
  <cols>
    <col min="1" max="1" width="11.28515625" customWidth="1"/>
    <col min="2" max="2" width="9.140625" customWidth="1"/>
    <col min="3" max="4" width="15.140625" customWidth="1"/>
    <col min="5" max="5" width="11.28515625" customWidth="1"/>
    <col min="6" max="6" width="10.42578125" customWidth="1"/>
    <col min="7" max="7" width="9.140625" customWidth="1"/>
    <col min="8" max="8" width="11" customWidth="1"/>
    <col min="9" max="9" width="9.140625" customWidth="1"/>
    <col min="10" max="10" width="11" customWidth="1"/>
    <col min="11" max="13" width="9.140625" customWidth="1"/>
    <col min="14" max="15" width="9.140625" hidden="1" customWidth="1"/>
    <col min="16" max="17" width="18.140625" customWidth="1"/>
    <col min="18" max="26" width="9.140625" hidden="1" customWidth="1"/>
    <col min="27" max="37" width="9.140625" customWidth="1"/>
    <col min="38" max="16384" width="9.140625" hidden="1"/>
  </cols>
  <sheetData>
    <row r="1" spans="1:26" ht="15" x14ac:dyDescent="0.25"/>
    <row r="2" spans="1:26" ht="15.75" thickBot="1" x14ac:dyDescent="0.3">
      <c r="A2" s="122" t="s">
        <v>0</v>
      </c>
      <c r="B2" s="214" t="s">
        <v>73</v>
      </c>
      <c r="C2" s="215"/>
      <c r="D2" s="215"/>
      <c r="E2" s="215"/>
      <c r="F2" s="215"/>
      <c r="G2" s="215"/>
      <c r="H2" s="215"/>
      <c r="I2" s="215"/>
      <c r="J2" s="215"/>
      <c r="K2" s="215"/>
      <c r="L2" s="215"/>
      <c r="M2" s="215"/>
      <c r="N2" s="215"/>
      <c r="O2" s="215"/>
      <c r="P2" s="215"/>
      <c r="Q2" s="215"/>
      <c r="R2" s="22"/>
      <c r="S2" s="22"/>
      <c r="T2" s="22"/>
      <c r="U2" s="22"/>
      <c r="V2" s="22"/>
      <c r="W2" s="22"/>
      <c r="X2" s="22"/>
      <c r="Y2" s="22"/>
    </row>
    <row r="3" spans="1:26" ht="90.75" thickBot="1" x14ac:dyDescent="0.3">
      <c r="A3" s="3" t="s">
        <v>44</v>
      </c>
      <c r="B3" s="162" t="s">
        <v>20</v>
      </c>
      <c r="C3" s="163" t="s">
        <v>74</v>
      </c>
      <c r="D3" s="161" t="s">
        <v>78</v>
      </c>
      <c r="E3" s="160" t="s">
        <v>1</v>
      </c>
      <c r="F3" s="5"/>
      <c r="G3" s="160" t="s">
        <v>19</v>
      </c>
      <c r="H3" s="148" t="s">
        <v>76</v>
      </c>
      <c r="I3" s="160" t="s">
        <v>26</v>
      </c>
      <c r="J3" s="160" t="s">
        <v>1</v>
      </c>
      <c r="K3" s="164" t="s">
        <v>2</v>
      </c>
      <c r="L3" s="164" t="s">
        <v>3</v>
      </c>
      <c r="M3" s="164" t="s">
        <v>4</v>
      </c>
      <c r="N3" s="114" t="s">
        <v>5</v>
      </c>
      <c r="O3" s="114" t="s">
        <v>6</v>
      </c>
      <c r="P3" s="165" t="s">
        <v>22</v>
      </c>
      <c r="Q3" s="165" t="s">
        <v>7</v>
      </c>
      <c r="R3" s="4" t="s">
        <v>8</v>
      </c>
      <c r="S3" s="4" t="s">
        <v>9</v>
      </c>
      <c r="T3" s="4" t="s">
        <v>10</v>
      </c>
      <c r="U3" s="4" t="s">
        <v>11</v>
      </c>
      <c r="V3" s="4" t="s">
        <v>12</v>
      </c>
      <c r="W3" s="4" t="s">
        <v>13</v>
      </c>
      <c r="X3" s="4" t="s">
        <v>14</v>
      </c>
      <c r="Y3" s="4" t="s">
        <v>15</v>
      </c>
      <c r="Z3" s="5"/>
    </row>
    <row r="4" spans="1:26" ht="15" x14ac:dyDescent="0.25">
      <c r="A4" s="204">
        <v>44228</v>
      </c>
      <c r="B4" s="133">
        <v>1</v>
      </c>
      <c r="C4" s="106"/>
      <c r="D4" s="106"/>
      <c r="E4" s="89" t="e">
        <f>IF(COUNTA(B4:D4)&lt;3,NA(),IF(D4=0,#N/A,C4/D4%))</f>
        <v>#N/A</v>
      </c>
      <c r="F4" s="150"/>
      <c r="G4" s="138">
        <f t="shared" ref="G4:G67" ca="1" si="0">IF(OFFSET($A$3,Z4,0)="",NA(),OFFSET($A$3,Z4,0))</f>
        <v>44228</v>
      </c>
      <c r="H4" s="137">
        <f t="shared" ref="H4:H67" ca="1" si="1">VLOOKUP(G4,$A$2:$E$124,3,0)</f>
        <v>0</v>
      </c>
      <c r="I4" s="124">
        <f t="shared" ref="I4:I67" ca="1" si="2">VLOOKUP(G4,$A$2:$E$124,4,0)</f>
        <v>0</v>
      </c>
      <c r="J4" s="95" t="e">
        <f ca="1">IF(COUNTA(G4:I4)&lt;3,NA(),IF(I4=0,#N/A,H4/I4%))</f>
        <v>#N/A</v>
      </c>
      <c r="K4" s="154" t="e">
        <f ca="1">MEDIAN($J$4:$J$9)</f>
        <v>#N/A</v>
      </c>
      <c r="L4" s="11"/>
      <c r="M4" s="75"/>
      <c r="N4" s="110" t="e">
        <f>IF(OR(L4=0,R4=0),#N/A,IF($J4&lt;&gt;$L4,IF(U4=J4,U4,#N/A),#N/A))</f>
        <v>#N/A</v>
      </c>
      <c r="O4" s="111" t="e">
        <f ca="1">IF(X4=J4,X4,IF(Y4=J4,Y4,#N/A))</f>
        <v>#N/A</v>
      </c>
      <c r="P4" s="6"/>
      <c r="Q4" s="75"/>
      <c r="R4" s="8"/>
      <c r="S4" s="8"/>
      <c r="T4" s="8"/>
      <c r="U4" s="8"/>
      <c r="V4" s="9">
        <v>1</v>
      </c>
      <c r="W4" s="9">
        <v>1</v>
      </c>
      <c r="X4" s="10" t="str">
        <f ca="1">IFERROR(IF(AND(V5=1,V4=V3),"",IF(AND(V4=V3,OR(V4=V5,V5=""),X5=""),"",IF(V4="","",IF(V4&gt;=5,J4,IF(AND(X5=J5,V5&gt;1),J4,""))))),"")</f>
        <v/>
      </c>
      <c r="Y4" s="10" t="str">
        <f ca="1">IFERROR(IF(AND(W5=1,W4=W3),"",IF(AND(W4=W3,OR(W4=W5,W5=""),Y5=""),"",IF(W4="","",IF(W4&gt;=5,J4,IF(AND(Y5=J5,W5&gt;1),J4,""))))),"")</f>
        <v/>
      </c>
      <c r="Z4">
        <v>5</v>
      </c>
    </row>
    <row r="5" spans="1:26" ht="15" x14ac:dyDescent="0.25">
      <c r="A5" s="205">
        <v>44228</v>
      </c>
      <c r="B5" s="134">
        <v>2</v>
      </c>
      <c r="C5" s="24"/>
      <c r="D5" s="24"/>
      <c r="E5" s="89" t="e">
        <f>IF(COUNTA(B5:D5)&lt;3,NA(),IF(D5=0,#N/A,C5/D5%))</f>
        <v>#N/A</v>
      </c>
      <c r="F5" s="150"/>
      <c r="G5" s="138">
        <f t="shared" ca="1" si="0"/>
        <v>44256</v>
      </c>
      <c r="H5" s="139">
        <f t="shared" ca="1" si="1"/>
        <v>0</v>
      </c>
      <c r="I5" s="125">
        <f t="shared" ca="1" si="2"/>
        <v>0</v>
      </c>
      <c r="J5" s="96" t="e">
        <f t="shared" ref="J5:J68" ca="1" si="3">IF(COUNTA(G5:I5)&lt;3,NA(),IF(I5=0,#N/A,H5/I5%))</f>
        <v>#N/A</v>
      </c>
      <c r="K5" s="154" t="e">
        <f t="shared" ref="K5:L20" ca="1" si="4">MEDIAN($J$4:$J$9)</f>
        <v>#N/A</v>
      </c>
      <c r="L5" s="11"/>
      <c r="M5" s="75"/>
      <c r="N5" s="110" t="e">
        <f t="shared" ref="N5:N68" ca="1" si="5">IF(OR(L5=0,R5=0),#N/A,IF($J5&lt;&gt;$L5,IF(U5=J5,U5,#N/A),#N/A))</f>
        <v>#N/A</v>
      </c>
      <c r="O5" s="111" t="e">
        <f t="shared" ref="O5:O68" ca="1" si="6">IF(X5=J5,X5,IF(Y5=J5,Y5,#N/A))</f>
        <v>#N/A</v>
      </c>
      <c r="P5" s="6"/>
      <c r="Q5" s="75"/>
      <c r="R5" s="13" t="str">
        <f ca="1">IF(ISNA(J5),"",IF(AND(K5="",M5=""),IF(J5&lt;(L5-(L5/99)),-1,IF(J5&gt;(L5+(L5/99)),1,0))))</f>
        <v/>
      </c>
      <c r="S5" s="13" t="str">
        <f ca="1">IF(R5&lt;&gt;0,R5, S4)</f>
        <v/>
      </c>
      <c r="T5" s="13" t="e">
        <f ca="1">IF(AND(T4="",S5=S3),T3,IF(AND(K5="",G5&lt;&gt;"",M5=""),IF(ISNA(J5),"",IF(R5=0,IF(S5&lt;&gt;S4,INT(MAX(T4:T$4))+1,INT(MAX(T4:T$4)))+0.5,IF(S5&lt;&gt;S4,INT(MAX(T4:T$4))+1,INT(MAX(T4:T$4)))))))</f>
        <v>#N/A</v>
      </c>
      <c r="U5" s="10" t="str">
        <f ca="1">IF(ISNA(T5),"",IF(AND(K5="",M5=""),IFERROR(IF(COUNTIF($T$4:$T$90,INT(T5))&gt;=6,J5,NA()),""),""))</f>
        <v/>
      </c>
      <c r="V5" s="10">
        <f ca="1">IFERROR(IF(J5="","",IF(J5&gt;J4,V4+1,IF(J5=J4,V4,IF(J5&lt;J4,1,"")))),1)</f>
        <v>1</v>
      </c>
      <c r="W5" s="10">
        <f ca="1">IFERROR(IF(J5="","",IF(J5&lt;J4,W4+1,IF(J5=J4,W4,IF(J5&gt;J4,1,"")))),1)</f>
        <v>1</v>
      </c>
      <c r="X5" s="10" t="str">
        <f t="shared" ref="X5:X68" ca="1" si="7">IFERROR(IF(AND(V6=1,V5=V4),"",IF(AND(V5=V4,OR(V5=V6,V6=""),X6=""),"",IF(V5="","",IF(V5&gt;=5,J5,IF(AND(X6=J6,V6&gt;1),J5,""))))),"")</f>
        <v/>
      </c>
      <c r="Y5" s="10" t="str">
        <f t="shared" ref="Y5:Y68" ca="1" si="8">IFERROR(IF(AND(W6=1,W5=W4),"",IF(AND(W5=W4,OR(W5=W6,W6=""),Y6=""),"",IF(W5="","",IF(W5&gt;=5,J5,IF(AND(Y6=J6,W6&gt;1),J5,""))))),"")</f>
        <v/>
      </c>
      <c r="Z5">
        <v>10</v>
      </c>
    </row>
    <row r="6" spans="1:26" ht="15" x14ac:dyDescent="0.25">
      <c r="A6" s="205">
        <v>44228</v>
      </c>
      <c r="B6" s="134">
        <v>3</v>
      </c>
      <c r="C6" s="24"/>
      <c r="D6" s="24"/>
      <c r="E6" s="89" t="e">
        <f t="shared" ref="E6:E69" si="9">IF(COUNTA(B6:D6)&lt;3,NA(),IF(D6=0,#N/A,C6/D6%))</f>
        <v>#N/A</v>
      </c>
      <c r="F6" s="150"/>
      <c r="G6" s="138" t="e">
        <f t="shared" ca="1" si="0"/>
        <v>#N/A</v>
      </c>
      <c r="H6" s="139" t="e">
        <f t="shared" ca="1" si="1"/>
        <v>#N/A</v>
      </c>
      <c r="I6" s="125" t="e">
        <f t="shared" ca="1" si="2"/>
        <v>#N/A</v>
      </c>
      <c r="J6" s="96" t="e">
        <f t="shared" ca="1" si="3"/>
        <v>#N/A</v>
      </c>
      <c r="K6" s="154" t="e">
        <f t="shared" ca="1" si="4"/>
        <v>#N/A</v>
      </c>
      <c r="L6" s="11"/>
      <c r="M6" s="75"/>
      <c r="N6" s="110" t="e">
        <f t="shared" ca="1" si="5"/>
        <v>#N/A</v>
      </c>
      <c r="O6" s="111" t="e">
        <f t="shared" ca="1" si="6"/>
        <v>#N/A</v>
      </c>
      <c r="P6" s="6"/>
      <c r="Q6" s="75"/>
      <c r="R6" s="13" t="str">
        <f t="shared" ref="R6:R69" ca="1" si="10">IF(ISNA(J6),"",IF(AND(K6="",M6=""),IF(J6&lt;(L6-(L6/99)),-1,IF(J6&gt;(L6+(L6/99)),1,0))))</f>
        <v/>
      </c>
      <c r="S6" s="13" t="str">
        <f t="shared" ref="S6:S69" ca="1" si="11">IF(R6&lt;&gt;0,R6, S5)</f>
        <v/>
      </c>
      <c r="T6" s="13" t="e">
        <f ca="1">IF(AND(T5="",S6=S4),T4,IF(AND(K6="",G6&lt;&gt;"",M6=""),IF(ISNA(J6),"",IF(R6=0,IF(S6&lt;&gt;S5,INT(MAX(T$4:T5))+1,INT(MAX(T$4:T5)))+0.5,IF(S6&lt;&gt;S5,INT(MAX(T$4:T5))+1,INT(MAX(T$4:T5)))))))</f>
        <v>#N/A</v>
      </c>
      <c r="U6" s="10" t="str">
        <f t="shared" ref="U6:U69" ca="1" si="12">IF(ISNA(T6),"",IF(AND(K6="",M6=""),IFERROR(IF(COUNTIF($T$4:$T$90,INT(T6))&gt;=6,J6,NA()),""),""))</f>
        <v/>
      </c>
      <c r="V6" s="10">
        <f t="shared" ref="V6:V69" ca="1" si="13">IFERROR(IF(J6="","",IF(J6&gt;J5,V5+1,IF(J6=J5,V5,IF(J6&lt;J5,1,"")))),1)</f>
        <v>1</v>
      </c>
      <c r="W6" s="10">
        <f t="shared" ref="W6:W69" ca="1" si="14">IFERROR(IF(J6="","",IF(J6&lt;J5,W5+1,IF(J6=J5,W5,IF(J6&gt;J5,1,"")))),1)</f>
        <v>1</v>
      </c>
      <c r="X6" s="10" t="str">
        <f t="shared" ca="1" si="7"/>
        <v/>
      </c>
      <c r="Y6" s="10" t="str">
        <f t="shared" ca="1" si="8"/>
        <v/>
      </c>
      <c r="Z6">
        <v>15</v>
      </c>
    </row>
    <row r="7" spans="1:26" ht="15" x14ac:dyDescent="0.25">
      <c r="A7" s="205">
        <v>44228</v>
      </c>
      <c r="B7" s="134">
        <v>4</v>
      </c>
      <c r="C7" s="24"/>
      <c r="D7" s="24"/>
      <c r="E7" s="89" t="e">
        <f t="shared" si="9"/>
        <v>#N/A</v>
      </c>
      <c r="F7" s="150"/>
      <c r="G7" s="138" t="e">
        <f t="shared" ca="1" si="0"/>
        <v>#N/A</v>
      </c>
      <c r="H7" s="139" t="e">
        <f t="shared" ca="1" si="1"/>
        <v>#N/A</v>
      </c>
      <c r="I7" s="125" t="e">
        <f t="shared" ca="1" si="2"/>
        <v>#N/A</v>
      </c>
      <c r="J7" s="96" t="e">
        <f t="shared" ca="1" si="3"/>
        <v>#N/A</v>
      </c>
      <c r="K7" s="154" t="e">
        <f t="shared" ca="1" si="4"/>
        <v>#N/A</v>
      </c>
      <c r="L7" s="11"/>
      <c r="M7" s="75"/>
      <c r="N7" s="110" t="e">
        <f t="shared" ca="1" si="5"/>
        <v>#N/A</v>
      </c>
      <c r="O7" s="111" t="e">
        <f t="shared" ca="1" si="6"/>
        <v>#N/A</v>
      </c>
      <c r="P7" s="6"/>
      <c r="Q7" s="75"/>
      <c r="R7" s="13" t="str">
        <f t="shared" ca="1" si="10"/>
        <v/>
      </c>
      <c r="S7" s="13" t="str">
        <f t="shared" ca="1" si="11"/>
        <v/>
      </c>
      <c r="T7" s="13" t="e">
        <f ca="1">IF(AND(T6="",S7=S5),T5,IF(AND(K7="",G7&lt;&gt;"",M7=""),IF(ISNA(J7),"",IF(R7=0,IF(S7&lt;&gt;S6,INT(MAX(T$4:T6))+1,INT(MAX(T$4:T6)))+0.5,IF(S7&lt;&gt;S6,INT(MAX(T$4:T6))+1,INT(MAX(T$4:T6)))))))</f>
        <v>#N/A</v>
      </c>
      <c r="U7" s="10" t="str">
        <f t="shared" ca="1" si="12"/>
        <v/>
      </c>
      <c r="V7" s="10">
        <f t="shared" ca="1" si="13"/>
        <v>1</v>
      </c>
      <c r="W7" s="10">
        <f t="shared" ca="1" si="14"/>
        <v>1</v>
      </c>
      <c r="X7" s="10" t="str">
        <f t="shared" ca="1" si="7"/>
        <v/>
      </c>
      <c r="Y7" s="10" t="str">
        <f t="shared" ca="1" si="8"/>
        <v/>
      </c>
      <c r="Z7">
        <v>20</v>
      </c>
    </row>
    <row r="8" spans="1:26" ht="15.75" thickBot="1" x14ac:dyDescent="0.3">
      <c r="A8" s="107">
        <v>44228</v>
      </c>
      <c r="B8" s="135" t="s">
        <v>24</v>
      </c>
      <c r="C8" s="136">
        <f>SUM(C4:C7)</f>
        <v>0</v>
      </c>
      <c r="D8" s="136">
        <f>SUM(D4:D7)</f>
        <v>0</v>
      </c>
      <c r="E8" s="123" t="e">
        <f t="shared" si="9"/>
        <v>#N/A</v>
      </c>
      <c r="F8" s="150"/>
      <c r="G8" s="138" t="e">
        <f t="shared" ca="1" si="0"/>
        <v>#N/A</v>
      </c>
      <c r="H8" s="139" t="e">
        <f t="shared" ca="1" si="1"/>
        <v>#N/A</v>
      </c>
      <c r="I8" s="125" t="e">
        <f t="shared" ca="1" si="2"/>
        <v>#N/A</v>
      </c>
      <c r="J8" s="96" t="e">
        <f t="shared" ca="1" si="3"/>
        <v>#N/A</v>
      </c>
      <c r="K8" s="154" t="e">
        <f t="shared" ca="1" si="4"/>
        <v>#N/A</v>
      </c>
      <c r="L8" s="11"/>
      <c r="M8" s="75"/>
      <c r="N8" s="110" t="e">
        <f t="shared" ca="1" si="5"/>
        <v>#N/A</v>
      </c>
      <c r="O8" s="111" t="e">
        <f t="shared" ca="1" si="6"/>
        <v>#N/A</v>
      </c>
      <c r="P8" s="6"/>
      <c r="Q8" s="75"/>
      <c r="R8" s="13" t="str">
        <f t="shared" ca="1" si="10"/>
        <v/>
      </c>
      <c r="S8" s="13" t="str">
        <f t="shared" ca="1" si="11"/>
        <v/>
      </c>
      <c r="T8" s="13" t="e">
        <f ca="1">IF(AND(T7="",S8=S6),T6,IF(AND(K8="",G8&lt;&gt;"",M8=""),IF(ISNA(J8),"",IF(R8=0,IF(S8&lt;&gt;S7,INT(MAX(T$4:T7))+1,INT(MAX(T$4:T7)))+0.5,IF(S8&lt;&gt;S7,INT(MAX(T$4:T7))+1,INT(MAX(T$4:T7)))))))</f>
        <v>#N/A</v>
      </c>
      <c r="U8" s="10" t="str">
        <f t="shared" ca="1" si="12"/>
        <v/>
      </c>
      <c r="V8" s="10">
        <f t="shared" ca="1" si="13"/>
        <v>1</v>
      </c>
      <c r="W8" s="10">
        <f t="shared" ca="1" si="14"/>
        <v>1</v>
      </c>
      <c r="X8" s="10" t="str">
        <f t="shared" ca="1" si="7"/>
        <v/>
      </c>
      <c r="Y8" s="10" t="str">
        <f t="shared" ca="1" si="8"/>
        <v/>
      </c>
      <c r="Z8">
        <v>25</v>
      </c>
    </row>
    <row r="9" spans="1:26" ht="15" x14ac:dyDescent="0.25">
      <c r="A9" s="204">
        <v>44256</v>
      </c>
      <c r="B9" s="133">
        <v>1</v>
      </c>
      <c r="C9" s="106"/>
      <c r="D9" s="106"/>
      <c r="E9" s="88" t="e">
        <f t="shared" si="9"/>
        <v>#N/A</v>
      </c>
      <c r="F9" s="150"/>
      <c r="G9" s="138" t="e">
        <f t="shared" ca="1" si="0"/>
        <v>#N/A</v>
      </c>
      <c r="H9" s="139" t="e">
        <f t="shared" ca="1" si="1"/>
        <v>#N/A</v>
      </c>
      <c r="I9" s="125" t="e">
        <f t="shared" ca="1" si="2"/>
        <v>#N/A</v>
      </c>
      <c r="J9" s="96" t="e">
        <f t="shared" ca="1" si="3"/>
        <v>#N/A</v>
      </c>
      <c r="K9" s="154" t="e">
        <f t="shared" ca="1" si="4"/>
        <v>#N/A</v>
      </c>
      <c r="L9" s="154" t="e">
        <f ca="1">MEDIAN($J$4:$J$9)</f>
        <v>#N/A</v>
      </c>
      <c r="M9" s="12"/>
      <c r="N9" s="110" t="e">
        <f t="shared" ca="1" si="5"/>
        <v>#N/A</v>
      </c>
      <c r="O9" s="111" t="e">
        <f t="shared" ca="1" si="6"/>
        <v>#N/A</v>
      </c>
      <c r="P9" s="6"/>
      <c r="Q9" s="75"/>
      <c r="R9" s="13" t="str">
        <f t="shared" ca="1" si="10"/>
        <v/>
      </c>
      <c r="S9" s="13" t="str">
        <f t="shared" ca="1" si="11"/>
        <v/>
      </c>
      <c r="T9" s="13" t="e">
        <f ca="1">IF(AND(T8="",S9=S7),T7,IF(AND(K9="",G9&lt;&gt;"",M9=""),IF(ISNA(J9),"",IF(R9=0,IF(S9&lt;&gt;S8,INT(MAX(T$4:T8))+1,INT(MAX(T$4:T8)))+0.5,IF(S9&lt;&gt;S8,INT(MAX(T$4:T8))+1,INT(MAX(T$4:T8)))))))</f>
        <v>#N/A</v>
      </c>
      <c r="U9" s="10" t="str">
        <f t="shared" ca="1" si="12"/>
        <v/>
      </c>
      <c r="V9" s="10">
        <f t="shared" ca="1" si="13"/>
        <v>1</v>
      </c>
      <c r="W9" s="10">
        <f t="shared" ca="1" si="14"/>
        <v>1</v>
      </c>
      <c r="X9" s="10" t="str">
        <f t="shared" ca="1" si="7"/>
        <v/>
      </c>
      <c r="Y9" s="10" t="str">
        <f t="shared" ca="1" si="8"/>
        <v/>
      </c>
      <c r="Z9">
        <v>30</v>
      </c>
    </row>
    <row r="10" spans="1:26" ht="15" x14ac:dyDescent="0.25">
      <c r="A10" s="205">
        <v>44256</v>
      </c>
      <c r="B10" s="134">
        <v>2</v>
      </c>
      <c r="C10" s="24"/>
      <c r="D10" s="24"/>
      <c r="E10" s="89" t="e">
        <f t="shared" si="9"/>
        <v>#N/A</v>
      </c>
      <c r="F10" s="150"/>
      <c r="G10" s="138" t="e">
        <f t="shared" ca="1" si="0"/>
        <v>#N/A</v>
      </c>
      <c r="H10" s="139" t="e">
        <f t="shared" ca="1" si="1"/>
        <v>#N/A</v>
      </c>
      <c r="I10" s="125" t="e">
        <f t="shared" ca="1" si="2"/>
        <v>#N/A</v>
      </c>
      <c r="J10" s="96" t="e">
        <f t="shared" ca="1" si="3"/>
        <v>#N/A</v>
      </c>
      <c r="K10" s="154"/>
      <c r="L10" s="154" t="e">
        <f ca="1">MEDIAN($J$4:$J$9)</f>
        <v>#N/A</v>
      </c>
      <c r="M10" s="12"/>
      <c r="N10" s="110" t="e">
        <f t="shared" ca="1" si="5"/>
        <v>#N/A</v>
      </c>
      <c r="O10" s="111" t="e">
        <f t="shared" ca="1" si="6"/>
        <v>#N/A</v>
      </c>
      <c r="P10" s="6"/>
      <c r="Q10" s="75"/>
      <c r="R10" s="13" t="str">
        <f t="shared" ca="1" si="10"/>
        <v/>
      </c>
      <c r="S10" s="13" t="str">
        <f t="shared" ca="1" si="11"/>
        <v/>
      </c>
      <c r="T10" s="13" t="e">
        <f ca="1">IF(AND(T9="",S10=S8),T8,IF(AND(K10="",G10&lt;&gt;"",M10=""),IF(ISNA(J10),"",IF(R10=0,IF(S10&lt;&gt;S9,INT(MAX(T$4:T9))+1,INT(MAX(T$4:T9)))+0.5,IF(S10&lt;&gt;S9,INT(MAX(T$4:T9))+1,INT(MAX(T$4:T9)))))))</f>
        <v>#N/A</v>
      </c>
      <c r="U10" s="10" t="str">
        <f t="shared" ca="1" si="12"/>
        <v/>
      </c>
      <c r="V10" s="10">
        <f t="shared" ca="1" si="13"/>
        <v>1</v>
      </c>
      <c r="W10" s="10">
        <f t="shared" ca="1" si="14"/>
        <v>1</v>
      </c>
      <c r="X10" s="10" t="str">
        <f t="shared" ca="1" si="7"/>
        <v/>
      </c>
      <c r="Y10" s="10" t="str">
        <f t="shared" ca="1" si="8"/>
        <v/>
      </c>
      <c r="Z10">
        <v>35</v>
      </c>
    </row>
    <row r="11" spans="1:26" ht="15" x14ac:dyDescent="0.25">
      <c r="A11" s="205">
        <v>44256</v>
      </c>
      <c r="B11" s="134">
        <v>3</v>
      </c>
      <c r="C11" s="24"/>
      <c r="D11" s="24"/>
      <c r="E11" s="89" t="e">
        <f t="shared" si="9"/>
        <v>#N/A</v>
      </c>
      <c r="F11" s="150"/>
      <c r="G11" s="138" t="e">
        <f t="shared" ca="1" si="0"/>
        <v>#N/A</v>
      </c>
      <c r="H11" s="139" t="e">
        <f t="shared" ca="1" si="1"/>
        <v>#N/A</v>
      </c>
      <c r="I11" s="125" t="e">
        <f t="shared" ca="1" si="2"/>
        <v>#N/A</v>
      </c>
      <c r="J11" s="96" t="e">
        <f t="shared" ca="1" si="3"/>
        <v>#N/A</v>
      </c>
      <c r="K11" s="154"/>
      <c r="L11" s="154" t="e">
        <f t="shared" ca="1" si="4"/>
        <v>#N/A</v>
      </c>
      <c r="M11" s="12"/>
      <c r="N11" s="110" t="e">
        <f t="shared" ca="1" si="5"/>
        <v>#N/A</v>
      </c>
      <c r="O11" s="111" t="e">
        <f t="shared" ca="1" si="6"/>
        <v>#N/A</v>
      </c>
      <c r="P11" s="6"/>
      <c r="Q11" s="75"/>
      <c r="R11" s="13" t="str">
        <f t="shared" ca="1" si="10"/>
        <v/>
      </c>
      <c r="S11" s="13" t="str">
        <f t="shared" ca="1" si="11"/>
        <v/>
      </c>
      <c r="T11" s="13" t="e">
        <f ca="1">IF(AND(T10="",S11=S9),T9,IF(AND(K11="",G11&lt;&gt;"",M11=""),IF(ISNA(J11),"",IF(R11=0,IF(S11&lt;&gt;S10,INT(MAX(T$4:T10))+1,INT(MAX(T$4:T10)))+0.5,IF(S11&lt;&gt;S10,INT(MAX(T$4:T10))+1,INT(MAX(T$4:T10)))))))</f>
        <v>#N/A</v>
      </c>
      <c r="U11" s="10" t="str">
        <f t="shared" ca="1" si="12"/>
        <v/>
      </c>
      <c r="V11" s="10">
        <f t="shared" ca="1" si="13"/>
        <v>1</v>
      </c>
      <c r="W11" s="10">
        <f t="shared" ca="1" si="14"/>
        <v>1</v>
      </c>
      <c r="X11" s="10" t="str">
        <f t="shared" ca="1" si="7"/>
        <v/>
      </c>
      <c r="Y11" s="10" t="str">
        <f t="shared" ca="1" si="8"/>
        <v/>
      </c>
      <c r="Z11">
        <v>40</v>
      </c>
    </row>
    <row r="12" spans="1:26" ht="15" x14ac:dyDescent="0.25">
      <c r="A12" s="205">
        <v>44256</v>
      </c>
      <c r="B12" s="134">
        <v>4</v>
      </c>
      <c r="C12" s="24"/>
      <c r="D12" s="24"/>
      <c r="E12" s="89" t="e">
        <f t="shared" si="9"/>
        <v>#N/A</v>
      </c>
      <c r="F12" s="150"/>
      <c r="G12" s="138" t="e">
        <f t="shared" ca="1" si="0"/>
        <v>#N/A</v>
      </c>
      <c r="H12" s="139" t="e">
        <f t="shared" ca="1" si="1"/>
        <v>#N/A</v>
      </c>
      <c r="I12" s="125" t="e">
        <f t="shared" ca="1" si="2"/>
        <v>#N/A</v>
      </c>
      <c r="J12" s="96" t="e">
        <f t="shared" ca="1" si="3"/>
        <v>#N/A</v>
      </c>
      <c r="K12" s="154"/>
      <c r="L12" s="154" t="e">
        <f t="shared" ca="1" si="4"/>
        <v>#N/A</v>
      </c>
      <c r="M12" s="12"/>
      <c r="N12" s="110" t="e">
        <f t="shared" ca="1" si="5"/>
        <v>#N/A</v>
      </c>
      <c r="O12" s="111" t="e">
        <f t="shared" ca="1" si="6"/>
        <v>#N/A</v>
      </c>
      <c r="P12" s="6"/>
      <c r="Q12" s="75"/>
      <c r="R12" s="13" t="str">
        <f t="shared" ca="1" si="10"/>
        <v/>
      </c>
      <c r="S12" s="13" t="str">
        <f t="shared" ca="1" si="11"/>
        <v/>
      </c>
      <c r="T12" s="13" t="e">
        <f ca="1">IF(AND(T11="",S12=S10),T10,IF(AND(K12="",G12&lt;&gt;"",M12=""),IF(ISNA(J12),"",IF(R12=0,IF(S12&lt;&gt;S11,INT(MAX(T$4:T11))+1,INT(MAX(T$4:T11)))+0.5,IF(S12&lt;&gt;S11,INT(MAX(T$4:T11))+1,INT(MAX(T$4:T11)))))))</f>
        <v>#N/A</v>
      </c>
      <c r="U12" s="10" t="str">
        <f t="shared" ca="1" si="12"/>
        <v/>
      </c>
      <c r="V12" s="10">
        <f t="shared" ca="1" si="13"/>
        <v>1</v>
      </c>
      <c r="W12" s="10">
        <f t="shared" ca="1" si="14"/>
        <v>1</v>
      </c>
      <c r="X12" s="10" t="str">
        <f t="shared" ca="1" si="7"/>
        <v/>
      </c>
      <c r="Y12" s="10" t="str">
        <f t="shared" ca="1" si="8"/>
        <v/>
      </c>
      <c r="Z12">
        <v>45</v>
      </c>
    </row>
    <row r="13" spans="1:26" ht="15.75" thickBot="1" x14ac:dyDescent="0.3">
      <c r="A13" s="107">
        <v>44256</v>
      </c>
      <c r="B13" s="135" t="s">
        <v>24</v>
      </c>
      <c r="C13" s="136">
        <f>SUM(C9:C12)</f>
        <v>0</v>
      </c>
      <c r="D13" s="136">
        <f>SUM(D9:D12)</f>
        <v>0</v>
      </c>
      <c r="E13" s="123" t="e">
        <f t="shared" si="9"/>
        <v>#N/A</v>
      </c>
      <c r="F13" s="150"/>
      <c r="G13" s="138" t="e">
        <f t="shared" ca="1" si="0"/>
        <v>#N/A</v>
      </c>
      <c r="H13" s="139" t="e">
        <f t="shared" ca="1" si="1"/>
        <v>#N/A</v>
      </c>
      <c r="I13" s="125" t="e">
        <f t="shared" ca="1" si="2"/>
        <v>#N/A</v>
      </c>
      <c r="J13" s="96" t="e">
        <f t="shared" ca="1" si="3"/>
        <v>#N/A</v>
      </c>
      <c r="K13" s="154"/>
      <c r="L13" s="154" t="e">
        <f t="shared" ca="1" si="4"/>
        <v>#N/A</v>
      </c>
      <c r="M13" s="12"/>
      <c r="N13" s="110" t="e">
        <f t="shared" ca="1" si="5"/>
        <v>#N/A</v>
      </c>
      <c r="O13" s="111" t="e">
        <f t="shared" ca="1" si="6"/>
        <v>#N/A</v>
      </c>
      <c r="P13" s="6"/>
      <c r="Q13" s="75"/>
      <c r="R13" s="13" t="str">
        <f t="shared" ca="1" si="10"/>
        <v/>
      </c>
      <c r="S13" s="13" t="str">
        <f t="shared" ca="1" si="11"/>
        <v/>
      </c>
      <c r="T13" s="13" t="e">
        <f ca="1">IF(AND(T12="",S13=S11),T11,IF(AND(K13="",G13&lt;&gt;"",M13=""),IF(ISNA(J13),"",IF(R13=0,IF(S13&lt;&gt;S12,INT(MAX(T$4:T12))+1,INT(MAX(T$4:T12)))+0.5,IF(S13&lt;&gt;S12,INT(MAX(T$4:T12))+1,INT(MAX(T$4:T12)))))))</f>
        <v>#N/A</v>
      </c>
      <c r="U13" s="10" t="str">
        <f t="shared" ca="1" si="12"/>
        <v/>
      </c>
      <c r="V13" s="10">
        <f t="shared" ca="1" si="13"/>
        <v>1</v>
      </c>
      <c r="W13" s="10">
        <f t="shared" ca="1" si="14"/>
        <v>1</v>
      </c>
      <c r="X13" s="10" t="str">
        <f t="shared" ca="1" si="7"/>
        <v/>
      </c>
      <c r="Y13" s="10" t="str">
        <f t="shared" ca="1" si="8"/>
        <v/>
      </c>
      <c r="Z13">
        <v>50</v>
      </c>
    </row>
    <row r="14" spans="1:26" ht="15" x14ac:dyDescent="0.25">
      <c r="A14" s="204"/>
      <c r="B14" s="133">
        <v>1</v>
      </c>
      <c r="C14" s="106"/>
      <c r="D14" s="106"/>
      <c r="E14" s="88" t="e">
        <f t="shared" si="9"/>
        <v>#N/A</v>
      </c>
      <c r="F14" s="150"/>
      <c r="G14" s="138" t="e">
        <f t="shared" ca="1" si="0"/>
        <v>#N/A</v>
      </c>
      <c r="H14" s="139" t="e">
        <f t="shared" ca="1" si="1"/>
        <v>#N/A</v>
      </c>
      <c r="I14" s="125" t="e">
        <f t="shared" ca="1" si="2"/>
        <v>#N/A</v>
      </c>
      <c r="J14" s="96" t="e">
        <f t="shared" ca="1" si="3"/>
        <v>#N/A</v>
      </c>
      <c r="K14" s="154"/>
      <c r="L14" s="154" t="e">
        <f t="shared" ca="1" si="4"/>
        <v>#N/A</v>
      </c>
      <c r="M14" s="12"/>
      <c r="N14" s="110" t="e">
        <f t="shared" ca="1" si="5"/>
        <v>#N/A</v>
      </c>
      <c r="O14" s="111" t="e">
        <f t="shared" ca="1" si="6"/>
        <v>#N/A</v>
      </c>
      <c r="P14" s="6"/>
      <c r="Q14" s="75"/>
      <c r="R14" s="13" t="str">
        <f t="shared" ca="1" si="10"/>
        <v/>
      </c>
      <c r="S14" s="13" t="str">
        <f t="shared" ca="1" si="11"/>
        <v/>
      </c>
      <c r="T14" s="13" t="e">
        <f ca="1">IF(AND(T13="",S14=S12),T12,IF(AND(K14="",G14&lt;&gt;"",M14=""),IF(ISNA(J14),"",IF(R14=0,IF(S14&lt;&gt;S13,INT(MAX(T$4:T13))+1,INT(MAX(T$4:T13)))+0.5,IF(S14&lt;&gt;S13,INT(MAX(T$4:T13))+1,INT(MAX(T$4:T13)))))))</f>
        <v>#N/A</v>
      </c>
      <c r="U14" s="10" t="str">
        <f t="shared" ca="1" si="12"/>
        <v/>
      </c>
      <c r="V14" s="10">
        <f t="shared" ca="1" si="13"/>
        <v>1</v>
      </c>
      <c r="W14" s="10">
        <f t="shared" ca="1" si="14"/>
        <v>1</v>
      </c>
      <c r="X14" s="10" t="str">
        <f t="shared" ca="1" si="7"/>
        <v/>
      </c>
      <c r="Y14" s="10" t="str">
        <f t="shared" ca="1" si="8"/>
        <v/>
      </c>
      <c r="Z14">
        <v>55</v>
      </c>
    </row>
    <row r="15" spans="1:26" ht="15" x14ac:dyDescent="0.25">
      <c r="A15" s="205"/>
      <c r="B15" s="134">
        <v>2</v>
      </c>
      <c r="C15" s="24"/>
      <c r="D15" s="24"/>
      <c r="E15" s="89" t="e">
        <f t="shared" si="9"/>
        <v>#N/A</v>
      </c>
      <c r="F15" s="150"/>
      <c r="G15" s="138" t="e">
        <f t="shared" ca="1" si="0"/>
        <v>#N/A</v>
      </c>
      <c r="H15" s="139" t="e">
        <f t="shared" ca="1" si="1"/>
        <v>#N/A</v>
      </c>
      <c r="I15" s="125" t="e">
        <f t="shared" ca="1" si="2"/>
        <v>#N/A</v>
      </c>
      <c r="J15" s="96" t="e">
        <f t="shared" ca="1" si="3"/>
        <v>#N/A</v>
      </c>
      <c r="K15" s="154"/>
      <c r="L15" s="154" t="e">
        <f t="shared" ca="1" si="4"/>
        <v>#N/A</v>
      </c>
      <c r="M15" s="12"/>
      <c r="N15" s="110" t="e">
        <f t="shared" ca="1" si="5"/>
        <v>#N/A</v>
      </c>
      <c r="O15" s="111" t="e">
        <f t="shared" ca="1" si="6"/>
        <v>#N/A</v>
      </c>
      <c r="P15" s="6"/>
      <c r="Q15" s="75"/>
      <c r="R15" s="13" t="str">
        <f t="shared" ca="1" si="10"/>
        <v/>
      </c>
      <c r="S15" s="13" t="str">
        <f t="shared" ca="1" si="11"/>
        <v/>
      </c>
      <c r="T15" s="13" t="e">
        <f ca="1">IF(AND(T14="",S15=S13),T13,IF(AND(K15="",G15&lt;&gt;"",M15=""),IF(ISNA(J15),"",IF(R15=0,IF(S15&lt;&gt;S14,INT(MAX(T$4:T14))+1,INT(MAX(T$4:T14)))+0.5,IF(S15&lt;&gt;S14,INT(MAX(T$4:T14))+1,INT(MAX(T$4:T14)))))))</f>
        <v>#N/A</v>
      </c>
      <c r="U15" s="10" t="str">
        <f t="shared" ca="1" si="12"/>
        <v/>
      </c>
      <c r="V15" s="10">
        <f t="shared" ca="1" si="13"/>
        <v>1</v>
      </c>
      <c r="W15" s="10">
        <f t="shared" ca="1" si="14"/>
        <v>1</v>
      </c>
      <c r="X15" s="10" t="str">
        <f t="shared" ca="1" si="7"/>
        <v/>
      </c>
      <c r="Y15" s="10" t="str">
        <f t="shared" ca="1" si="8"/>
        <v/>
      </c>
      <c r="Z15">
        <v>60</v>
      </c>
    </row>
    <row r="16" spans="1:26" ht="15" x14ac:dyDescent="0.25">
      <c r="A16" s="205"/>
      <c r="B16" s="134">
        <v>3</v>
      </c>
      <c r="C16" s="24"/>
      <c r="D16" s="24"/>
      <c r="E16" s="89" t="e">
        <f t="shared" si="9"/>
        <v>#N/A</v>
      </c>
      <c r="F16" s="150"/>
      <c r="G16" s="138" t="e">
        <f t="shared" ca="1" si="0"/>
        <v>#N/A</v>
      </c>
      <c r="H16" s="139" t="e">
        <f t="shared" ca="1" si="1"/>
        <v>#N/A</v>
      </c>
      <c r="I16" s="125" t="e">
        <f t="shared" ca="1" si="2"/>
        <v>#N/A</v>
      </c>
      <c r="J16" s="96" t="e">
        <f t="shared" ca="1" si="3"/>
        <v>#N/A</v>
      </c>
      <c r="K16" s="21"/>
      <c r="L16" s="154" t="e">
        <f t="shared" ca="1" si="4"/>
        <v>#N/A</v>
      </c>
      <c r="M16" s="12"/>
      <c r="N16" s="110" t="e">
        <f t="shared" ca="1" si="5"/>
        <v>#N/A</v>
      </c>
      <c r="O16" s="111" t="e">
        <f t="shared" ca="1" si="6"/>
        <v>#N/A</v>
      </c>
      <c r="P16" s="6"/>
      <c r="Q16" s="75"/>
      <c r="R16" s="13" t="str">
        <f t="shared" ca="1" si="10"/>
        <v/>
      </c>
      <c r="S16" s="13" t="str">
        <f t="shared" ca="1" si="11"/>
        <v/>
      </c>
      <c r="T16" s="13" t="e">
        <f ca="1">IF(AND(T15="",S16=S14),T14,IF(AND(K16="",G16&lt;&gt;"",M16=""),IF(ISNA(J16),"",IF(R16=0,IF(S16&lt;&gt;S15,INT(MAX(T$4:T15))+1,INT(MAX(T$4:T15)))+0.5,IF(S16&lt;&gt;S15,INT(MAX(T$4:T15))+1,INT(MAX(T$4:T15)))))))</f>
        <v>#N/A</v>
      </c>
      <c r="U16" s="10" t="str">
        <f t="shared" ca="1" si="12"/>
        <v/>
      </c>
      <c r="V16" s="10">
        <f t="shared" ca="1" si="13"/>
        <v>1</v>
      </c>
      <c r="W16" s="10">
        <f t="shared" ca="1" si="14"/>
        <v>1</v>
      </c>
      <c r="X16" s="10" t="str">
        <f t="shared" ca="1" si="7"/>
        <v/>
      </c>
      <c r="Y16" s="10" t="str">
        <f t="shared" ca="1" si="8"/>
        <v/>
      </c>
      <c r="Z16">
        <v>65</v>
      </c>
    </row>
    <row r="17" spans="1:26" ht="15" x14ac:dyDescent="0.25">
      <c r="A17" s="205"/>
      <c r="B17" s="134">
        <v>4</v>
      </c>
      <c r="C17" s="24"/>
      <c r="D17" s="24"/>
      <c r="E17" s="89" t="e">
        <f t="shared" si="9"/>
        <v>#N/A</v>
      </c>
      <c r="F17" s="150"/>
      <c r="G17" s="138" t="e">
        <f t="shared" ca="1" si="0"/>
        <v>#N/A</v>
      </c>
      <c r="H17" s="139" t="e">
        <f t="shared" ca="1" si="1"/>
        <v>#N/A</v>
      </c>
      <c r="I17" s="125" t="e">
        <f t="shared" ca="1" si="2"/>
        <v>#N/A</v>
      </c>
      <c r="J17" s="96" t="e">
        <f t="shared" ca="1" si="3"/>
        <v>#N/A</v>
      </c>
      <c r="K17" s="21"/>
      <c r="L17" s="154" t="e">
        <f t="shared" ca="1" si="4"/>
        <v>#N/A</v>
      </c>
      <c r="M17" s="12"/>
      <c r="N17" s="110" t="e">
        <f t="shared" ca="1" si="5"/>
        <v>#N/A</v>
      </c>
      <c r="O17" s="111" t="e">
        <f t="shared" ca="1" si="6"/>
        <v>#N/A</v>
      </c>
      <c r="P17" s="6"/>
      <c r="Q17" s="75"/>
      <c r="R17" s="13" t="str">
        <f t="shared" ca="1" si="10"/>
        <v/>
      </c>
      <c r="S17" s="13" t="str">
        <f t="shared" ca="1" si="11"/>
        <v/>
      </c>
      <c r="T17" s="13" t="e">
        <f ca="1">IF(AND(T16="",S17=S15),T15,IF(AND(K17="",G17&lt;&gt;"",M17=""),IF(ISNA(J17),"",IF(R17=0,IF(S17&lt;&gt;S16,INT(MAX(T$4:T16))+1,INT(MAX(T$4:T16)))+0.5,IF(S17&lt;&gt;S16,INT(MAX(T$4:T16))+1,INT(MAX(T$4:T16)))))))</f>
        <v>#N/A</v>
      </c>
      <c r="U17" s="10" t="str">
        <f t="shared" ca="1" si="12"/>
        <v/>
      </c>
      <c r="V17" s="10">
        <f t="shared" ca="1" si="13"/>
        <v>1</v>
      </c>
      <c r="W17" s="10">
        <f t="shared" ca="1" si="14"/>
        <v>1</v>
      </c>
      <c r="X17" s="10" t="str">
        <f t="shared" ca="1" si="7"/>
        <v/>
      </c>
      <c r="Y17" s="10" t="str">
        <f t="shared" ca="1" si="8"/>
        <v/>
      </c>
      <c r="Z17">
        <v>70</v>
      </c>
    </row>
    <row r="18" spans="1:26" ht="15.75" thickBot="1" x14ac:dyDescent="0.3">
      <c r="A18" s="107"/>
      <c r="B18" s="135" t="s">
        <v>24</v>
      </c>
      <c r="C18" s="136">
        <f>SUM(C14:C17)</f>
        <v>0</v>
      </c>
      <c r="D18" s="136">
        <f>SUM(D14:D17)</f>
        <v>0</v>
      </c>
      <c r="E18" s="123" t="e">
        <f t="shared" si="9"/>
        <v>#N/A</v>
      </c>
      <c r="F18" s="150"/>
      <c r="G18" s="138" t="e">
        <f t="shared" ca="1" si="0"/>
        <v>#N/A</v>
      </c>
      <c r="H18" s="139" t="e">
        <f t="shared" ca="1" si="1"/>
        <v>#N/A</v>
      </c>
      <c r="I18" s="125" t="e">
        <f t="shared" ca="1" si="2"/>
        <v>#N/A</v>
      </c>
      <c r="J18" s="96" t="e">
        <f t="shared" ca="1" si="3"/>
        <v>#N/A</v>
      </c>
      <c r="K18" s="21"/>
      <c r="L18" s="154" t="e">
        <f t="shared" ca="1" si="4"/>
        <v>#N/A</v>
      </c>
      <c r="M18" s="12"/>
      <c r="N18" s="110" t="e">
        <f t="shared" ca="1" si="5"/>
        <v>#N/A</v>
      </c>
      <c r="O18" s="111" t="e">
        <f t="shared" ca="1" si="6"/>
        <v>#N/A</v>
      </c>
      <c r="P18" s="6"/>
      <c r="Q18" s="75"/>
      <c r="R18" s="13" t="str">
        <f t="shared" ca="1" si="10"/>
        <v/>
      </c>
      <c r="S18" s="13" t="str">
        <f t="shared" ca="1" si="11"/>
        <v/>
      </c>
      <c r="T18" s="13" t="e">
        <f ca="1">IF(AND(T17="",S18=S16),T16,IF(AND(K18="",G18&lt;&gt;"",M18=""),IF(ISNA(J18),"",IF(R18=0,IF(S18&lt;&gt;S17,INT(MAX(T$4:T17))+1,INT(MAX(T$4:T17)))+0.5,IF(S18&lt;&gt;S17,INT(MAX(T$4:T17))+1,INT(MAX(T$4:T17)))))))</f>
        <v>#N/A</v>
      </c>
      <c r="U18" s="10" t="str">
        <f t="shared" ca="1" si="12"/>
        <v/>
      </c>
      <c r="V18" s="10">
        <f t="shared" ca="1" si="13"/>
        <v>1</v>
      </c>
      <c r="W18" s="10">
        <f t="shared" ca="1" si="14"/>
        <v>1</v>
      </c>
      <c r="X18" s="10" t="str">
        <f t="shared" ca="1" si="7"/>
        <v/>
      </c>
      <c r="Y18" s="10" t="str">
        <f t="shared" ca="1" si="8"/>
        <v/>
      </c>
      <c r="Z18">
        <v>75</v>
      </c>
    </row>
    <row r="19" spans="1:26" ht="15" x14ac:dyDescent="0.25">
      <c r="A19" s="204"/>
      <c r="B19" s="133">
        <v>1</v>
      </c>
      <c r="C19" s="106"/>
      <c r="D19" s="106"/>
      <c r="E19" s="88" t="e">
        <f t="shared" si="9"/>
        <v>#N/A</v>
      </c>
      <c r="F19" s="150"/>
      <c r="G19" s="138" t="e">
        <f t="shared" ca="1" si="0"/>
        <v>#N/A</v>
      </c>
      <c r="H19" s="139" t="e">
        <f t="shared" ca="1" si="1"/>
        <v>#N/A</v>
      </c>
      <c r="I19" s="125" t="e">
        <f t="shared" ca="1" si="2"/>
        <v>#N/A</v>
      </c>
      <c r="J19" s="96" t="e">
        <f t="shared" ca="1" si="3"/>
        <v>#N/A</v>
      </c>
      <c r="K19" s="21"/>
      <c r="L19" s="154" t="e">
        <f t="shared" ca="1" si="4"/>
        <v>#N/A</v>
      </c>
      <c r="M19" s="12"/>
      <c r="N19" s="110" t="e">
        <f t="shared" ca="1" si="5"/>
        <v>#N/A</v>
      </c>
      <c r="O19" s="111" t="e">
        <f t="shared" ca="1" si="6"/>
        <v>#N/A</v>
      </c>
      <c r="P19" s="6"/>
      <c r="Q19" s="75"/>
      <c r="R19" s="13" t="str">
        <f t="shared" ca="1" si="10"/>
        <v/>
      </c>
      <c r="S19" s="13" t="str">
        <f t="shared" ca="1" si="11"/>
        <v/>
      </c>
      <c r="T19" s="13" t="e">
        <f ca="1">IF(AND(T18="",S19=S17),T17,IF(AND(K19="",G19&lt;&gt;"",M19=""),IF(ISNA(J19),"",IF(R19=0,IF(S19&lt;&gt;S18,INT(MAX(T$4:T18))+1,INT(MAX(T$4:T18)))+0.5,IF(S19&lt;&gt;S18,INT(MAX(T$4:T18))+1,INT(MAX(T$4:T18)))))))</f>
        <v>#N/A</v>
      </c>
      <c r="U19" s="10" t="str">
        <f t="shared" ca="1" si="12"/>
        <v/>
      </c>
      <c r="V19" s="10">
        <f t="shared" ca="1" si="13"/>
        <v>1</v>
      </c>
      <c r="W19" s="10">
        <f t="shared" ca="1" si="14"/>
        <v>1</v>
      </c>
      <c r="X19" s="10" t="str">
        <f t="shared" ca="1" si="7"/>
        <v/>
      </c>
      <c r="Y19" s="10" t="str">
        <f t="shared" ca="1" si="8"/>
        <v/>
      </c>
      <c r="Z19">
        <v>80</v>
      </c>
    </row>
    <row r="20" spans="1:26" ht="15" x14ac:dyDescent="0.25">
      <c r="A20" s="205"/>
      <c r="B20" s="134">
        <v>2</v>
      </c>
      <c r="C20" s="24"/>
      <c r="D20" s="24"/>
      <c r="E20" s="89" t="e">
        <f t="shared" si="9"/>
        <v>#N/A</v>
      </c>
      <c r="F20" s="150"/>
      <c r="G20" s="138" t="e">
        <f t="shared" ca="1" si="0"/>
        <v>#N/A</v>
      </c>
      <c r="H20" s="139" t="e">
        <f t="shared" ca="1" si="1"/>
        <v>#N/A</v>
      </c>
      <c r="I20" s="125" t="e">
        <f t="shared" ca="1" si="2"/>
        <v>#N/A</v>
      </c>
      <c r="J20" s="96" t="e">
        <f t="shared" ca="1" si="3"/>
        <v>#N/A</v>
      </c>
      <c r="K20" s="21"/>
      <c r="L20" s="154" t="e">
        <f t="shared" ca="1" si="4"/>
        <v>#N/A</v>
      </c>
      <c r="M20" s="12"/>
      <c r="N20" s="110" t="e">
        <f t="shared" ca="1" si="5"/>
        <v>#N/A</v>
      </c>
      <c r="O20" s="111" t="e">
        <f t="shared" ca="1" si="6"/>
        <v>#N/A</v>
      </c>
      <c r="P20" s="68"/>
      <c r="Q20" s="75"/>
      <c r="R20" s="13" t="str">
        <f t="shared" ca="1" si="10"/>
        <v/>
      </c>
      <c r="S20" s="13" t="str">
        <f t="shared" ca="1" si="11"/>
        <v/>
      </c>
      <c r="T20" s="13" t="e">
        <f ca="1">IF(AND(T19="",S20=S18),T18,IF(AND(K20="",G20&lt;&gt;"",M20=""),IF(ISNA(J20),"",IF(R20=0,IF(S20&lt;&gt;S19,INT(MAX(T$4:T19))+1,INT(MAX(T$4:T19)))+0.5,IF(S20&lt;&gt;S19,INT(MAX(T$4:T19))+1,INT(MAX(T$4:T19)))))))</f>
        <v>#N/A</v>
      </c>
      <c r="U20" s="10" t="str">
        <f t="shared" ca="1" si="12"/>
        <v/>
      </c>
      <c r="V20" s="10">
        <f t="shared" ca="1" si="13"/>
        <v>1</v>
      </c>
      <c r="W20" s="10">
        <f t="shared" ca="1" si="14"/>
        <v>1</v>
      </c>
      <c r="X20" s="10" t="str">
        <f t="shared" ca="1" si="7"/>
        <v/>
      </c>
      <c r="Y20" s="10" t="str">
        <f t="shared" ca="1" si="8"/>
        <v/>
      </c>
      <c r="Z20">
        <v>85</v>
      </c>
    </row>
    <row r="21" spans="1:26" ht="15" x14ac:dyDescent="0.25">
      <c r="A21" s="205"/>
      <c r="B21" s="134">
        <v>3</v>
      </c>
      <c r="C21" s="24"/>
      <c r="D21" s="24"/>
      <c r="E21" s="89" t="e">
        <f t="shared" si="9"/>
        <v>#N/A</v>
      </c>
      <c r="F21" s="150"/>
      <c r="G21" s="138" t="e">
        <f t="shared" ca="1" si="0"/>
        <v>#N/A</v>
      </c>
      <c r="H21" s="139" t="e">
        <f t="shared" ca="1" si="1"/>
        <v>#N/A</v>
      </c>
      <c r="I21" s="125" t="e">
        <f t="shared" ca="1" si="2"/>
        <v>#N/A</v>
      </c>
      <c r="J21" s="96" t="e">
        <f t="shared" ca="1" si="3"/>
        <v>#N/A</v>
      </c>
      <c r="K21" s="21"/>
      <c r="L21" s="154" t="e">
        <f t="shared" ref="L21:L84" ca="1" si="15">MEDIAN($J$4:$J$9)</f>
        <v>#N/A</v>
      </c>
      <c r="M21" s="12"/>
      <c r="N21" s="110" t="e">
        <f t="shared" ca="1" si="5"/>
        <v>#N/A</v>
      </c>
      <c r="O21" s="111" t="e">
        <f t="shared" ca="1" si="6"/>
        <v>#N/A</v>
      </c>
      <c r="P21" s="68"/>
      <c r="Q21" s="75"/>
      <c r="R21" s="13" t="str">
        <f t="shared" ca="1" si="10"/>
        <v/>
      </c>
      <c r="S21" s="13" t="str">
        <f t="shared" ca="1" si="11"/>
        <v/>
      </c>
      <c r="T21" s="13" t="e">
        <f ca="1">IF(AND(T20="",S21=S19),T19,IF(AND(K21="",G21&lt;&gt;"",M21=""),IF(ISNA(J21),"",IF(R21=0,IF(S21&lt;&gt;S20,INT(MAX(T$4:T20))+1,INT(MAX(T$4:T20)))+0.5,IF(S21&lt;&gt;S20,INT(MAX(T$4:T20))+1,INT(MAX(T$4:T20)))))))</f>
        <v>#N/A</v>
      </c>
      <c r="U21" s="10" t="str">
        <f t="shared" ca="1" si="12"/>
        <v/>
      </c>
      <c r="V21" s="10">
        <f t="shared" ca="1" si="13"/>
        <v>1</v>
      </c>
      <c r="W21" s="10">
        <f t="shared" ca="1" si="14"/>
        <v>1</v>
      </c>
      <c r="X21" s="10" t="str">
        <f t="shared" ca="1" si="7"/>
        <v/>
      </c>
      <c r="Y21" s="10" t="str">
        <f t="shared" ca="1" si="8"/>
        <v/>
      </c>
      <c r="Z21">
        <v>90</v>
      </c>
    </row>
    <row r="22" spans="1:26" ht="15" x14ac:dyDescent="0.25">
      <c r="A22" s="205"/>
      <c r="B22" s="134">
        <v>4</v>
      </c>
      <c r="C22" s="24"/>
      <c r="D22" s="24"/>
      <c r="E22" s="89" t="e">
        <f t="shared" si="9"/>
        <v>#N/A</v>
      </c>
      <c r="F22" s="150"/>
      <c r="G22" s="138" t="e">
        <f t="shared" ca="1" si="0"/>
        <v>#N/A</v>
      </c>
      <c r="H22" s="139" t="e">
        <f t="shared" ca="1" si="1"/>
        <v>#N/A</v>
      </c>
      <c r="I22" s="125" t="e">
        <f t="shared" ca="1" si="2"/>
        <v>#N/A</v>
      </c>
      <c r="J22" s="96" t="e">
        <f t="shared" ca="1" si="3"/>
        <v>#N/A</v>
      </c>
      <c r="K22" s="21"/>
      <c r="L22" s="154" t="e">
        <f t="shared" ca="1" si="15"/>
        <v>#N/A</v>
      </c>
      <c r="M22" s="12"/>
      <c r="N22" s="110" t="e">
        <f t="shared" ca="1" si="5"/>
        <v>#N/A</v>
      </c>
      <c r="O22" s="111" t="e">
        <f t="shared" ca="1" si="6"/>
        <v>#N/A</v>
      </c>
      <c r="P22" s="68"/>
      <c r="Q22" s="75"/>
      <c r="R22" s="13" t="str">
        <f t="shared" ca="1" si="10"/>
        <v/>
      </c>
      <c r="S22" s="13" t="str">
        <f t="shared" ca="1" si="11"/>
        <v/>
      </c>
      <c r="T22" s="13" t="e">
        <f ca="1">IF(AND(T21="",S22=S20),T20,IF(AND(K22="",G22&lt;&gt;"",M22=""),IF(ISNA(J22),"",IF(R22=0,IF(S22&lt;&gt;S21,INT(MAX(T$4:T21))+1,INT(MAX(T$4:T21)))+0.5,IF(S22&lt;&gt;S21,INT(MAX(T$4:T21))+1,INT(MAX(T$4:T21)))))))</f>
        <v>#N/A</v>
      </c>
      <c r="U22" s="10" t="str">
        <f t="shared" ca="1" si="12"/>
        <v/>
      </c>
      <c r="V22" s="10">
        <f t="shared" ca="1" si="13"/>
        <v>1</v>
      </c>
      <c r="W22" s="10">
        <f t="shared" ca="1" si="14"/>
        <v>1</v>
      </c>
      <c r="X22" s="10" t="str">
        <f t="shared" ca="1" si="7"/>
        <v/>
      </c>
      <c r="Y22" s="10" t="str">
        <f t="shared" ca="1" si="8"/>
        <v/>
      </c>
      <c r="Z22">
        <v>95</v>
      </c>
    </row>
    <row r="23" spans="1:26" ht="15.75" thickBot="1" x14ac:dyDescent="0.3">
      <c r="A23" s="107"/>
      <c r="B23" s="135" t="s">
        <v>24</v>
      </c>
      <c r="C23" s="136">
        <f>SUM(C19:C22)</f>
        <v>0</v>
      </c>
      <c r="D23" s="136">
        <f>SUM(D19:D22)</f>
        <v>0</v>
      </c>
      <c r="E23" s="123" t="e">
        <f t="shared" si="9"/>
        <v>#N/A</v>
      </c>
      <c r="F23" s="150"/>
      <c r="G23" s="138" t="e">
        <f t="shared" ca="1" si="0"/>
        <v>#N/A</v>
      </c>
      <c r="H23" s="139" t="e">
        <f t="shared" ca="1" si="1"/>
        <v>#N/A</v>
      </c>
      <c r="I23" s="125" t="e">
        <f t="shared" ca="1" si="2"/>
        <v>#N/A</v>
      </c>
      <c r="J23" s="96" t="e">
        <f t="shared" ca="1" si="3"/>
        <v>#N/A</v>
      </c>
      <c r="K23" s="21"/>
      <c r="L23" s="154" t="e">
        <f t="shared" ca="1" si="15"/>
        <v>#N/A</v>
      </c>
      <c r="M23" s="12"/>
      <c r="N23" s="110" t="e">
        <f t="shared" ca="1" si="5"/>
        <v>#N/A</v>
      </c>
      <c r="O23" s="111" t="e">
        <f t="shared" ca="1" si="6"/>
        <v>#N/A</v>
      </c>
      <c r="P23" s="6"/>
      <c r="Q23" s="75"/>
      <c r="R23" s="13" t="str">
        <f t="shared" ca="1" si="10"/>
        <v/>
      </c>
      <c r="S23" s="13" t="str">
        <f t="shared" ca="1" si="11"/>
        <v/>
      </c>
      <c r="T23" s="13" t="e">
        <f ca="1">IF(AND(T22="",S23=S21),T21,IF(AND(K23="",G23&lt;&gt;"",M23=""),IF(ISNA(J23),"",IF(R23=0,IF(S23&lt;&gt;S22,INT(MAX(T$4:T22))+1,INT(MAX(T$4:T22)))+0.5,IF(S23&lt;&gt;S22,INT(MAX(T$4:T22))+1,INT(MAX(T$4:T22)))))))</f>
        <v>#N/A</v>
      </c>
      <c r="U23" s="10" t="str">
        <f t="shared" ca="1" si="12"/>
        <v/>
      </c>
      <c r="V23" s="10">
        <f t="shared" ca="1" si="13"/>
        <v>1</v>
      </c>
      <c r="W23" s="10">
        <f t="shared" ca="1" si="14"/>
        <v>1</v>
      </c>
      <c r="X23" s="10" t="str">
        <f t="shared" ca="1" si="7"/>
        <v/>
      </c>
      <c r="Y23" s="10" t="str">
        <f t="shared" ca="1" si="8"/>
        <v/>
      </c>
      <c r="Z23">
        <v>100</v>
      </c>
    </row>
    <row r="24" spans="1:26" ht="15" x14ac:dyDescent="0.25">
      <c r="A24" s="204"/>
      <c r="B24" s="133">
        <v>1</v>
      </c>
      <c r="C24" s="106"/>
      <c r="D24" s="106"/>
      <c r="E24" s="88" t="e">
        <f t="shared" si="9"/>
        <v>#N/A</v>
      </c>
      <c r="F24" s="150"/>
      <c r="G24" s="138" t="e">
        <f t="shared" ca="1" si="0"/>
        <v>#N/A</v>
      </c>
      <c r="H24" s="139" t="e">
        <f t="shared" ca="1" si="1"/>
        <v>#N/A</v>
      </c>
      <c r="I24" s="125" t="e">
        <f t="shared" ca="1" si="2"/>
        <v>#N/A</v>
      </c>
      <c r="J24" s="96" t="e">
        <f t="shared" ca="1" si="3"/>
        <v>#N/A</v>
      </c>
      <c r="K24" s="21"/>
      <c r="L24" s="154" t="e">
        <f t="shared" ca="1" si="15"/>
        <v>#N/A</v>
      </c>
      <c r="M24" s="12"/>
      <c r="N24" s="110" t="e">
        <f t="shared" ca="1" si="5"/>
        <v>#N/A</v>
      </c>
      <c r="O24" s="111" t="e">
        <f t="shared" ca="1" si="6"/>
        <v>#N/A</v>
      </c>
      <c r="P24" s="68"/>
      <c r="Q24" s="75"/>
      <c r="R24" s="13" t="str">
        <f t="shared" ca="1" si="10"/>
        <v/>
      </c>
      <c r="S24" s="13" t="str">
        <f t="shared" ca="1" si="11"/>
        <v/>
      </c>
      <c r="T24" s="13" t="e">
        <f ca="1">IF(AND(T23="",S24=S22),T22,IF(AND(K24="",G24&lt;&gt;"",M24=""),IF(ISNA(J24),"",IF(R24=0,IF(S24&lt;&gt;S23,INT(MAX(T$4:T23))+1,INT(MAX(T$4:T23)))+0.5,IF(S24&lt;&gt;S23,INT(MAX(T$4:T23))+1,INT(MAX(T$4:T23)))))))</f>
        <v>#N/A</v>
      </c>
      <c r="U24" s="10" t="str">
        <f t="shared" ca="1" si="12"/>
        <v/>
      </c>
      <c r="V24" s="10">
        <f t="shared" ca="1" si="13"/>
        <v>1</v>
      </c>
      <c r="W24" s="10">
        <f t="shared" ca="1" si="14"/>
        <v>1</v>
      </c>
      <c r="X24" s="10" t="str">
        <f t="shared" ca="1" si="7"/>
        <v/>
      </c>
      <c r="Y24" s="10" t="str">
        <f t="shared" ca="1" si="8"/>
        <v/>
      </c>
      <c r="Z24">
        <v>105</v>
      </c>
    </row>
    <row r="25" spans="1:26" ht="15" x14ac:dyDescent="0.25">
      <c r="A25" s="205"/>
      <c r="B25" s="134">
        <v>2</v>
      </c>
      <c r="C25" s="24"/>
      <c r="D25" s="24"/>
      <c r="E25" s="89" t="e">
        <f t="shared" si="9"/>
        <v>#N/A</v>
      </c>
      <c r="F25" s="150"/>
      <c r="G25" s="138" t="e">
        <f t="shared" ca="1" si="0"/>
        <v>#N/A</v>
      </c>
      <c r="H25" s="139" t="e">
        <f t="shared" ca="1" si="1"/>
        <v>#N/A</v>
      </c>
      <c r="I25" s="125" t="e">
        <f t="shared" ca="1" si="2"/>
        <v>#N/A</v>
      </c>
      <c r="J25" s="96" t="e">
        <f t="shared" ca="1" si="3"/>
        <v>#N/A</v>
      </c>
      <c r="K25" s="21"/>
      <c r="L25" s="154" t="e">
        <f t="shared" ca="1" si="15"/>
        <v>#N/A</v>
      </c>
      <c r="M25" s="12"/>
      <c r="N25" s="110" t="e">
        <f t="shared" ca="1" si="5"/>
        <v>#N/A</v>
      </c>
      <c r="O25" s="111" t="e">
        <f t="shared" ca="1" si="6"/>
        <v>#N/A</v>
      </c>
      <c r="P25" s="68"/>
      <c r="Q25" s="75"/>
      <c r="R25" s="13" t="str">
        <f t="shared" ca="1" si="10"/>
        <v/>
      </c>
      <c r="S25" s="13" t="str">
        <f t="shared" ca="1" si="11"/>
        <v/>
      </c>
      <c r="T25" s="13" t="e">
        <f ca="1">IF(AND(T24="",S25=S23),T23,IF(AND(K25="",G25&lt;&gt;"",M25=""),IF(ISNA(J25),"",IF(R25=0,IF(S25&lt;&gt;S24,INT(MAX(T$4:T24))+1,INT(MAX(T$4:T24)))+0.5,IF(S25&lt;&gt;S24,INT(MAX(T$4:T24))+1,INT(MAX(T$4:T24)))))))</f>
        <v>#N/A</v>
      </c>
      <c r="U25" s="10" t="str">
        <f t="shared" ca="1" si="12"/>
        <v/>
      </c>
      <c r="V25" s="10">
        <f t="shared" ca="1" si="13"/>
        <v>1</v>
      </c>
      <c r="W25" s="10">
        <f t="shared" ca="1" si="14"/>
        <v>1</v>
      </c>
      <c r="X25" s="10" t="str">
        <f t="shared" ca="1" si="7"/>
        <v/>
      </c>
      <c r="Y25" s="10" t="str">
        <f t="shared" ca="1" si="8"/>
        <v/>
      </c>
      <c r="Z25">
        <v>110</v>
      </c>
    </row>
    <row r="26" spans="1:26" ht="15" x14ac:dyDescent="0.25">
      <c r="A26" s="205"/>
      <c r="B26" s="134">
        <v>3</v>
      </c>
      <c r="C26" s="24"/>
      <c r="D26" s="24"/>
      <c r="E26" s="89" t="e">
        <f t="shared" si="9"/>
        <v>#N/A</v>
      </c>
      <c r="F26" s="150"/>
      <c r="G26" s="138" t="e">
        <f t="shared" ca="1" si="0"/>
        <v>#N/A</v>
      </c>
      <c r="H26" s="139" t="e">
        <f t="shared" ca="1" si="1"/>
        <v>#N/A</v>
      </c>
      <c r="I26" s="125" t="e">
        <f t="shared" ca="1" si="2"/>
        <v>#N/A</v>
      </c>
      <c r="J26" s="96" t="e">
        <f t="shared" ca="1" si="3"/>
        <v>#N/A</v>
      </c>
      <c r="K26" s="21"/>
      <c r="L26" s="154" t="e">
        <f t="shared" ca="1" si="15"/>
        <v>#N/A</v>
      </c>
      <c r="M26" s="206"/>
      <c r="N26" s="110" t="e">
        <f t="shared" ca="1" si="5"/>
        <v>#N/A</v>
      </c>
      <c r="O26" s="111" t="e">
        <f t="shared" ca="1" si="6"/>
        <v>#N/A</v>
      </c>
      <c r="P26" s="68"/>
      <c r="Q26" s="75"/>
      <c r="R26" s="13" t="str">
        <f t="shared" ca="1" si="10"/>
        <v/>
      </c>
      <c r="S26" s="13" t="str">
        <f t="shared" ca="1" si="11"/>
        <v/>
      </c>
      <c r="T26" s="13" t="e">
        <f ca="1">IF(AND(T25="",S26=S24),T24,IF(AND(K26="",G26&lt;&gt;"",M26=""),IF(ISNA(J26),"",IF(R26=0,IF(S26&lt;&gt;S25,INT(MAX(T$4:T25))+1,INT(MAX(T$4:T25)))+0.5,IF(S26&lt;&gt;S25,INT(MAX(T$4:T25))+1,INT(MAX(T$4:T25)))))))</f>
        <v>#N/A</v>
      </c>
      <c r="U26" s="10" t="str">
        <f t="shared" ca="1" si="12"/>
        <v/>
      </c>
      <c r="V26" s="10">
        <f t="shared" ca="1" si="13"/>
        <v>1</v>
      </c>
      <c r="W26" s="10">
        <f t="shared" ca="1" si="14"/>
        <v>1</v>
      </c>
      <c r="X26" s="10" t="str">
        <f t="shared" ca="1" si="7"/>
        <v/>
      </c>
      <c r="Y26" s="10" t="str">
        <f t="shared" ca="1" si="8"/>
        <v/>
      </c>
      <c r="Z26">
        <v>115</v>
      </c>
    </row>
    <row r="27" spans="1:26" ht="15" x14ac:dyDescent="0.25">
      <c r="A27" s="205"/>
      <c r="B27" s="134">
        <v>4</v>
      </c>
      <c r="C27" s="24"/>
      <c r="D27" s="24"/>
      <c r="E27" s="89" t="e">
        <f t="shared" si="9"/>
        <v>#N/A</v>
      </c>
      <c r="F27" s="150"/>
      <c r="G27" s="138" t="e">
        <f t="shared" ca="1" si="0"/>
        <v>#N/A</v>
      </c>
      <c r="H27" s="139" t="e">
        <f t="shared" ca="1" si="1"/>
        <v>#N/A</v>
      </c>
      <c r="I27" s="125" t="e">
        <f t="shared" ca="1" si="2"/>
        <v>#N/A</v>
      </c>
      <c r="J27" s="96" t="e">
        <f t="shared" ca="1" si="3"/>
        <v>#N/A</v>
      </c>
      <c r="K27" s="21"/>
      <c r="L27" s="154" t="e">
        <f t="shared" ca="1" si="15"/>
        <v>#N/A</v>
      </c>
      <c r="M27" s="206"/>
      <c r="N27" s="110" t="e">
        <f t="shared" ca="1" si="5"/>
        <v>#N/A</v>
      </c>
      <c r="O27" s="111" t="e">
        <f t="shared" ca="1" si="6"/>
        <v>#N/A</v>
      </c>
      <c r="P27" s="68"/>
      <c r="Q27" s="75"/>
      <c r="R27" s="13" t="str">
        <f t="shared" ca="1" si="10"/>
        <v/>
      </c>
      <c r="S27" s="13" t="str">
        <f t="shared" ca="1" si="11"/>
        <v/>
      </c>
      <c r="T27" s="13" t="e">
        <f ca="1">IF(AND(T26="",S27=S25),T25,IF(AND(K27="",G27&lt;&gt;"",M27=""),IF(ISNA(J27),"",IF(R27=0,IF(S27&lt;&gt;S26,INT(MAX(T$4:T26))+1,INT(MAX(T$4:T26)))+0.5,IF(S27&lt;&gt;S26,INT(MAX(T$4:T26))+1,INT(MAX(T$4:T26)))))))</f>
        <v>#N/A</v>
      </c>
      <c r="U27" s="10" t="str">
        <f t="shared" ca="1" si="12"/>
        <v/>
      </c>
      <c r="V27" s="10">
        <f t="shared" ca="1" si="13"/>
        <v>1</v>
      </c>
      <c r="W27" s="10">
        <f t="shared" ca="1" si="14"/>
        <v>1</v>
      </c>
      <c r="X27" s="10" t="str">
        <f t="shared" ca="1" si="7"/>
        <v/>
      </c>
      <c r="Y27" s="10" t="str">
        <f t="shared" ca="1" si="8"/>
        <v/>
      </c>
      <c r="Z27">
        <v>120</v>
      </c>
    </row>
    <row r="28" spans="1:26" ht="15.75" thickBot="1" x14ac:dyDescent="0.3">
      <c r="A28" s="107"/>
      <c r="B28" s="135" t="s">
        <v>24</v>
      </c>
      <c r="C28" s="136">
        <f>SUM(C24:C27)</f>
        <v>0</v>
      </c>
      <c r="D28" s="136">
        <f>SUM(D24:D27)</f>
        <v>0</v>
      </c>
      <c r="E28" s="123" t="e">
        <f t="shared" si="9"/>
        <v>#N/A</v>
      </c>
      <c r="F28" s="150"/>
      <c r="G28" s="138" t="e">
        <f t="shared" ca="1" si="0"/>
        <v>#N/A</v>
      </c>
      <c r="H28" s="139" t="e">
        <f t="shared" ca="1" si="1"/>
        <v>#N/A</v>
      </c>
      <c r="I28" s="125" t="e">
        <f t="shared" ca="1" si="2"/>
        <v>#N/A</v>
      </c>
      <c r="J28" s="96" t="e">
        <f t="shared" ca="1" si="3"/>
        <v>#N/A</v>
      </c>
      <c r="K28" s="21"/>
      <c r="L28" s="154" t="e">
        <f t="shared" ca="1" si="15"/>
        <v>#N/A</v>
      </c>
      <c r="M28" s="206"/>
      <c r="N28" s="110" t="e">
        <f t="shared" ca="1" si="5"/>
        <v>#N/A</v>
      </c>
      <c r="O28" s="111" t="e">
        <f t="shared" ca="1" si="6"/>
        <v>#N/A</v>
      </c>
      <c r="P28" s="68"/>
      <c r="Q28" s="75"/>
      <c r="R28" s="13" t="str">
        <f t="shared" ca="1" si="10"/>
        <v/>
      </c>
      <c r="S28" s="13" t="str">
        <f t="shared" ca="1" si="11"/>
        <v/>
      </c>
      <c r="T28" s="13" t="e">
        <f ca="1">IF(AND(T27="",S28=S26),T26,IF(AND(K28="",G28&lt;&gt;"",M28=""),IF(ISNA(J28),"",IF(R28=0,IF(S28&lt;&gt;S27,INT(MAX(T$4:T27))+1,INT(MAX(T$4:T27)))+0.5,IF(S28&lt;&gt;S27,INT(MAX(T$4:T27))+1,INT(MAX(T$4:T27)))))))</f>
        <v>#N/A</v>
      </c>
      <c r="U28" s="10" t="str">
        <f t="shared" ca="1" si="12"/>
        <v/>
      </c>
      <c r="V28" s="10">
        <f t="shared" ca="1" si="13"/>
        <v>1</v>
      </c>
      <c r="W28" s="10">
        <f t="shared" ca="1" si="14"/>
        <v>1</v>
      </c>
      <c r="X28" s="10" t="str">
        <f t="shared" ca="1" si="7"/>
        <v/>
      </c>
      <c r="Y28" s="10" t="str">
        <f t="shared" ca="1" si="8"/>
        <v/>
      </c>
      <c r="Z28">
        <v>125</v>
      </c>
    </row>
    <row r="29" spans="1:26" ht="15" x14ac:dyDescent="0.25">
      <c r="A29" s="204"/>
      <c r="B29" s="133">
        <v>1</v>
      </c>
      <c r="C29" s="106"/>
      <c r="D29" s="106"/>
      <c r="E29" s="88" t="e">
        <f t="shared" si="9"/>
        <v>#N/A</v>
      </c>
      <c r="F29" s="150"/>
      <c r="G29" s="138" t="e">
        <f t="shared" ca="1" si="0"/>
        <v>#N/A</v>
      </c>
      <c r="H29" s="139" t="e">
        <f t="shared" ca="1" si="1"/>
        <v>#N/A</v>
      </c>
      <c r="I29" s="125" t="e">
        <f t="shared" ca="1" si="2"/>
        <v>#N/A</v>
      </c>
      <c r="J29" s="96" t="e">
        <f t="shared" ca="1" si="3"/>
        <v>#N/A</v>
      </c>
      <c r="K29" s="21"/>
      <c r="L29" s="154" t="e">
        <f t="shared" ca="1" si="15"/>
        <v>#N/A</v>
      </c>
      <c r="M29" s="206"/>
      <c r="N29" s="110" t="e">
        <f t="shared" ca="1" si="5"/>
        <v>#N/A</v>
      </c>
      <c r="O29" s="111" t="e">
        <f t="shared" ca="1" si="6"/>
        <v>#N/A</v>
      </c>
      <c r="P29" s="68"/>
      <c r="Q29" s="75"/>
      <c r="R29" s="13" t="str">
        <f t="shared" ca="1" si="10"/>
        <v/>
      </c>
      <c r="S29" s="13" t="str">
        <f t="shared" ca="1" si="11"/>
        <v/>
      </c>
      <c r="T29" s="13" t="e">
        <f ca="1">IF(AND(T28="",S29=S27),T27,IF(AND(K29="",G29&lt;&gt;"",M29=""),IF(ISNA(J29),"",IF(R29=0,IF(S29&lt;&gt;S28,INT(MAX(T$4:T28))+1,INT(MAX(T$4:T28)))+0.5,IF(S29&lt;&gt;S28,INT(MAX(T$4:T28))+1,INT(MAX(T$4:T28)))))))</f>
        <v>#N/A</v>
      </c>
      <c r="U29" s="10" t="str">
        <f t="shared" ca="1" si="12"/>
        <v/>
      </c>
      <c r="V29" s="10">
        <f t="shared" ca="1" si="13"/>
        <v>1</v>
      </c>
      <c r="W29" s="10">
        <f t="shared" ca="1" si="14"/>
        <v>1</v>
      </c>
      <c r="X29" s="10" t="str">
        <f t="shared" ca="1" si="7"/>
        <v/>
      </c>
      <c r="Y29" s="10" t="str">
        <f t="shared" ca="1" si="8"/>
        <v/>
      </c>
      <c r="Z29">
        <v>130</v>
      </c>
    </row>
    <row r="30" spans="1:26" ht="15" x14ac:dyDescent="0.25">
      <c r="A30" s="205"/>
      <c r="B30" s="134">
        <v>2</v>
      </c>
      <c r="C30" s="24"/>
      <c r="D30" s="24"/>
      <c r="E30" s="89" t="e">
        <f t="shared" si="9"/>
        <v>#N/A</v>
      </c>
      <c r="F30" s="150"/>
      <c r="G30" s="138" t="e">
        <f t="shared" ca="1" si="0"/>
        <v>#N/A</v>
      </c>
      <c r="H30" s="139" t="e">
        <f t="shared" ca="1" si="1"/>
        <v>#N/A</v>
      </c>
      <c r="I30" s="125" t="e">
        <f t="shared" ca="1" si="2"/>
        <v>#N/A</v>
      </c>
      <c r="J30" s="96" t="e">
        <f t="shared" ca="1" si="3"/>
        <v>#N/A</v>
      </c>
      <c r="K30" s="21"/>
      <c r="L30" s="154" t="e">
        <f t="shared" ca="1" si="15"/>
        <v>#N/A</v>
      </c>
      <c r="M30" s="206"/>
      <c r="N30" s="110" t="e">
        <f t="shared" ca="1" si="5"/>
        <v>#N/A</v>
      </c>
      <c r="O30" s="111" t="e">
        <f t="shared" ca="1" si="6"/>
        <v>#N/A</v>
      </c>
      <c r="P30" s="68"/>
      <c r="Q30" s="75"/>
      <c r="R30" s="13" t="str">
        <f t="shared" ca="1" si="10"/>
        <v/>
      </c>
      <c r="S30" s="13" t="str">
        <f t="shared" ca="1" si="11"/>
        <v/>
      </c>
      <c r="T30" s="13" t="e">
        <f ca="1">IF(AND(T29="",S30=S28),T28,IF(AND(K30="",G30&lt;&gt;"",M30=""),IF(ISNA(J30),"",IF(R30=0,IF(S30&lt;&gt;S29,INT(MAX(T$4:T29))+1,INT(MAX(T$4:T29)))+0.5,IF(S30&lt;&gt;S29,INT(MAX(T$4:T29))+1,INT(MAX(T$4:T29)))))))</f>
        <v>#N/A</v>
      </c>
      <c r="U30" s="10" t="str">
        <f t="shared" ca="1" si="12"/>
        <v/>
      </c>
      <c r="V30" s="10">
        <f t="shared" ca="1" si="13"/>
        <v>1</v>
      </c>
      <c r="W30" s="10">
        <f t="shared" ca="1" si="14"/>
        <v>1</v>
      </c>
      <c r="X30" s="10" t="str">
        <f t="shared" ca="1" si="7"/>
        <v/>
      </c>
      <c r="Y30" s="10" t="str">
        <f t="shared" ca="1" si="8"/>
        <v/>
      </c>
      <c r="Z30">
        <v>135</v>
      </c>
    </row>
    <row r="31" spans="1:26" ht="15" x14ac:dyDescent="0.25">
      <c r="A31" s="205"/>
      <c r="B31" s="134">
        <v>3</v>
      </c>
      <c r="C31" s="24"/>
      <c r="D31" s="24"/>
      <c r="E31" s="89" t="e">
        <f t="shared" si="9"/>
        <v>#N/A</v>
      </c>
      <c r="F31" s="150"/>
      <c r="G31" s="138" t="e">
        <f t="shared" ca="1" si="0"/>
        <v>#N/A</v>
      </c>
      <c r="H31" s="139" t="e">
        <f t="shared" ca="1" si="1"/>
        <v>#N/A</v>
      </c>
      <c r="I31" s="125" t="e">
        <f t="shared" ca="1" si="2"/>
        <v>#N/A</v>
      </c>
      <c r="J31" s="96" t="e">
        <f t="shared" ca="1" si="3"/>
        <v>#N/A</v>
      </c>
      <c r="K31" s="21"/>
      <c r="L31" s="154" t="e">
        <f t="shared" ca="1" si="15"/>
        <v>#N/A</v>
      </c>
      <c r="M31" s="206"/>
      <c r="N31" s="110" t="e">
        <f t="shared" ca="1" si="5"/>
        <v>#N/A</v>
      </c>
      <c r="O31" s="111" t="e">
        <f t="shared" ca="1" si="6"/>
        <v>#N/A</v>
      </c>
      <c r="P31" s="68"/>
      <c r="Q31" s="75"/>
      <c r="R31" s="13" t="str">
        <f t="shared" ca="1" si="10"/>
        <v/>
      </c>
      <c r="S31" s="13" t="str">
        <f t="shared" ca="1" si="11"/>
        <v/>
      </c>
      <c r="T31" s="13" t="e">
        <f ca="1">IF(AND(T30="",S31=S29),T29,IF(AND(K31="",G31&lt;&gt;"",M31=""),IF(ISNA(J31),"",IF(R31=0,IF(S31&lt;&gt;S30,INT(MAX(T$4:T30))+1,INT(MAX(T$4:T30)))+0.5,IF(S31&lt;&gt;S30,INT(MAX(T$4:T30))+1,INT(MAX(T$4:T30)))))))</f>
        <v>#N/A</v>
      </c>
      <c r="U31" s="10" t="str">
        <f t="shared" ca="1" si="12"/>
        <v/>
      </c>
      <c r="V31" s="10">
        <f t="shared" ca="1" si="13"/>
        <v>1</v>
      </c>
      <c r="W31" s="10">
        <f t="shared" ca="1" si="14"/>
        <v>1</v>
      </c>
      <c r="X31" s="10" t="str">
        <f t="shared" ca="1" si="7"/>
        <v/>
      </c>
      <c r="Y31" s="10" t="str">
        <f t="shared" ca="1" si="8"/>
        <v/>
      </c>
      <c r="Z31">
        <v>140</v>
      </c>
    </row>
    <row r="32" spans="1:26" ht="15" x14ac:dyDescent="0.25">
      <c r="A32" s="205"/>
      <c r="B32" s="134">
        <v>4</v>
      </c>
      <c r="C32" s="24"/>
      <c r="D32" s="24"/>
      <c r="E32" s="89" t="e">
        <f t="shared" si="9"/>
        <v>#N/A</v>
      </c>
      <c r="F32" s="150"/>
      <c r="G32" s="138" t="e">
        <f t="shared" ca="1" si="0"/>
        <v>#N/A</v>
      </c>
      <c r="H32" s="139" t="e">
        <f t="shared" ca="1" si="1"/>
        <v>#N/A</v>
      </c>
      <c r="I32" s="125" t="e">
        <f t="shared" ca="1" si="2"/>
        <v>#N/A</v>
      </c>
      <c r="J32" s="96" t="e">
        <f t="shared" ca="1" si="3"/>
        <v>#N/A</v>
      </c>
      <c r="K32" s="21"/>
      <c r="L32" s="154" t="e">
        <f t="shared" ca="1" si="15"/>
        <v>#N/A</v>
      </c>
      <c r="M32" s="206"/>
      <c r="N32" s="110" t="e">
        <f t="shared" ca="1" si="5"/>
        <v>#N/A</v>
      </c>
      <c r="O32" s="111" t="e">
        <f t="shared" ca="1" si="6"/>
        <v>#N/A</v>
      </c>
      <c r="P32" s="68"/>
      <c r="Q32" s="75"/>
      <c r="R32" s="13" t="str">
        <f t="shared" ca="1" si="10"/>
        <v/>
      </c>
      <c r="S32" s="13" t="str">
        <f t="shared" ca="1" si="11"/>
        <v/>
      </c>
      <c r="T32" s="13" t="e">
        <f ca="1">IF(AND(T31="",S32=S30),T30,IF(AND(K32="",G32&lt;&gt;"",M32=""),IF(ISNA(J32),"",IF(R32=0,IF(S32&lt;&gt;S31,INT(MAX(T$4:T31))+1,INT(MAX(T$4:T31)))+0.5,IF(S32&lt;&gt;S31,INT(MAX(T$4:T31))+1,INT(MAX(T$4:T31)))))))</f>
        <v>#N/A</v>
      </c>
      <c r="U32" s="10" t="str">
        <f t="shared" ca="1" si="12"/>
        <v/>
      </c>
      <c r="V32" s="10">
        <f t="shared" ca="1" si="13"/>
        <v>1</v>
      </c>
      <c r="W32" s="10">
        <f t="shared" ca="1" si="14"/>
        <v>1</v>
      </c>
      <c r="X32" s="10" t="str">
        <f t="shared" ca="1" si="7"/>
        <v/>
      </c>
      <c r="Y32" s="10" t="str">
        <f t="shared" ca="1" si="8"/>
        <v/>
      </c>
      <c r="Z32">
        <v>145</v>
      </c>
    </row>
    <row r="33" spans="1:26" ht="15.75" thickBot="1" x14ac:dyDescent="0.3">
      <c r="A33" s="107"/>
      <c r="B33" s="135" t="s">
        <v>24</v>
      </c>
      <c r="C33" s="136">
        <f>SUM(C29:C32)</f>
        <v>0</v>
      </c>
      <c r="D33" s="136">
        <f>SUM(D29:D32)</f>
        <v>0</v>
      </c>
      <c r="E33" s="123" t="e">
        <f t="shared" si="9"/>
        <v>#N/A</v>
      </c>
      <c r="F33" s="150"/>
      <c r="G33" s="138" t="e">
        <f t="shared" ca="1" si="0"/>
        <v>#N/A</v>
      </c>
      <c r="H33" s="139" t="e">
        <f t="shared" ca="1" si="1"/>
        <v>#N/A</v>
      </c>
      <c r="I33" s="125" t="e">
        <f t="shared" ca="1" si="2"/>
        <v>#N/A</v>
      </c>
      <c r="J33" s="96" t="e">
        <f t="shared" ca="1" si="3"/>
        <v>#N/A</v>
      </c>
      <c r="K33" s="21"/>
      <c r="L33" s="154" t="e">
        <f t="shared" ca="1" si="15"/>
        <v>#N/A</v>
      </c>
      <c r="M33" s="206"/>
      <c r="N33" s="110" t="e">
        <f t="shared" ca="1" si="5"/>
        <v>#N/A</v>
      </c>
      <c r="O33" s="111" t="e">
        <f t="shared" ca="1" si="6"/>
        <v>#N/A</v>
      </c>
      <c r="P33" s="68"/>
      <c r="Q33" s="75"/>
      <c r="R33" s="13" t="str">
        <f t="shared" ca="1" si="10"/>
        <v/>
      </c>
      <c r="S33" s="13" t="str">
        <f t="shared" ca="1" si="11"/>
        <v/>
      </c>
      <c r="T33" s="13" t="e">
        <f ca="1">IF(AND(T32="",S33=S31),T31,IF(AND(K33="",G33&lt;&gt;"",M33=""),IF(ISNA(J33),"",IF(R33=0,IF(S33&lt;&gt;S32,INT(MAX(T$4:T32))+1,INT(MAX(T$4:T32)))+0.5,IF(S33&lt;&gt;S32,INT(MAX(T$4:T32))+1,INT(MAX(T$4:T32)))))))</f>
        <v>#N/A</v>
      </c>
      <c r="U33" s="10" t="str">
        <f t="shared" ca="1" si="12"/>
        <v/>
      </c>
      <c r="V33" s="10">
        <f t="shared" ca="1" si="13"/>
        <v>1</v>
      </c>
      <c r="W33" s="10">
        <f t="shared" ca="1" si="14"/>
        <v>1</v>
      </c>
      <c r="X33" s="10" t="str">
        <f t="shared" ca="1" si="7"/>
        <v/>
      </c>
      <c r="Y33" s="10" t="str">
        <f t="shared" ca="1" si="8"/>
        <v/>
      </c>
      <c r="Z33">
        <v>150</v>
      </c>
    </row>
    <row r="34" spans="1:26" ht="15" x14ac:dyDescent="0.25">
      <c r="A34" s="204"/>
      <c r="B34" s="133">
        <v>1</v>
      </c>
      <c r="C34" s="106"/>
      <c r="D34" s="106"/>
      <c r="E34" s="88" t="e">
        <f t="shared" si="9"/>
        <v>#N/A</v>
      </c>
      <c r="F34" s="150"/>
      <c r="G34" s="138" t="e">
        <f t="shared" ca="1" si="0"/>
        <v>#N/A</v>
      </c>
      <c r="H34" s="139" t="e">
        <f t="shared" ca="1" si="1"/>
        <v>#N/A</v>
      </c>
      <c r="I34" s="125" t="e">
        <f t="shared" ca="1" si="2"/>
        <v>#N/A</v>
      </c>
      <c r="J34" s="96" t="e">
        <f t="shared" ca="1" si="3"/>
        <v>#N/A</v>
      </c>
      <c r="K34" s="21"/>
      <c r="L34" s="154" t="e">
        <f t="shared" ca="1" si="15"/>
        <v>#N/A</v>
      </c>
      <c r="M34" s="206"/>
      <c r="N34" s="110" t="e">
        <f t="shared" ca="1" si="5"/>
        <v>#N/A</v>
      </c>
      <c r="O34" s="111" t="e">
        <f t="shared" ca="1" si="6"/>
        <v>#N/A</v>
      </c>
      <c r="P34" s="68"/>
      <c r="Q34" s="75"/>
      <c r="R34" s="13" t="str">
        <f t="shared" ca="1" si="10"/>
        <v/>
      </c>
      <c r="S34" s="13" t="str">
        <f t="shared" ca="1" si="11"/>
        <v/>
      </c>
      <c r="T34" s="13" t="e">
        <f ca="1">IF(AND(T33="",S34=S32),T32,IF(AND(K34="",G34&lt;&gt;"",M34=""),IF(ISNA(J34),"",IF(R34=0,IF(S34&lt;&gt;S33,INT(MAX(T$4:T33))+1,INT(MAX(T$4:T33)))+0.5,IF(S34&lt;&gt;S33,INT(MAX(T$4:T33))+1,INT(MAX(T$4:T33)))))))</f>
        <v>#N/A</v>
      </c>
      <c r="U34" s="10" t="str">
        <f t="shared" ca="1" si="12"/>
        <v/>
      </c>
      <c r="V34" s="10">
        <f t="shared" ca="1" si="13"/>
        <v>1</v>
      </c>
      <c r="W34" s="10">
        <f t="shared" ca="1" si="14"/>
        <v>1</v>
      </c>
      <c r="X34" s="10" t="str">
        <f t="shared" ca="1" si="7"/>
        <v/>
      </c>
      <c r="Y34" s="10" t="str">
        <f t="shared" ca="1" si="8"/>
        <v/>
      </c>
      <c r="Z34">
        <v>155</v>
      </c>
    </row>
    <row r="35" spans="1:26" ht="15" x14ac:dyDescent="0.25">
      <c r="A35" s="205"/>
      <c r="B35" s="134">
        <v>2</v>
      </c>
      <c r="C35" s="24"/>
      <c r="D35" s="24"/>
      <c r="E35" s="89" t="e">
        <f t="shared" si="9"/>
        <v>#N/A</v>
      </c>
      <c r="F35" s="150"/>
      <c r="G35" s="138" t="e">
        <f t="shared" ca="1" si="0"/>
        <v>#N/A</v>
      </c>
      <c r="H35" s="139" t="e">
        <f t="shared" ca="1" si="1"/>
        <v>#N/A</v>
      </c>
      <c r="I35" s="125" t="e">
        <f t="shared" ca="1" si="2"/>
        <v>#N/A</v>
      </c>
      <c r="J35" s="96" t="e">
        <f t="shared" ca="1" si="3"/>
        <v>#N/A</v>
      </c>
      <c r="K35" s="21"/>
      <c r="L35" s="154" t="e">
        <f t="shared" ca="1" si="15"/>
        <v>#N/A</v>
      </c>
      <c r="M35" s="206"/>
      <c r="N35" s="110" t="e">
        <f t="shared" ca="1" si="5"/>
        <v>#N/A</v>
      </c>
      <c r="O35" s="111" t="e">
        <f t="shared" ca="1" si="6"/>
        <v>#N/A</v>
      </c>
      <c r="P35" s="68"/>
      <c r="Q35" s="75"/>
      <c r="R35" s="13" t="str">
        <f t="shared" ca="1" si="10"/>
        <v/>
      </c>
      <c r="S35" s="13" t="str">
        <f t="shared" ca="1" si="11"/>
        <v/>
      </c>
      <c r="T35" s="13" t="e">
        <f ca="1">IF(AND(T34="",S35=S33),T33,IF(AND(K35="",G35&lt;&gt;"",M35=""),IF(ISNA(J35),"",IF(R35=0,IF(S35&lt;&gt;S34,INT(MAX(T$4:T34))+1,INT(MAX(T$4:T34)))+0.5,IF(S35&lt;&gt;S34,INT(MAX(T$4:T34))+1,INT(MAX(T$4:T34)))))))</f>
        <v>#N/A</v>
      </c>
      <c r="U35" s="10" t="str">
        <f t="shared" ca="1" si="12"/>
        <v/>
      </c>
      <c r="V35" s="10">
        <f t="shared" ca="1" si="13"/>
        <v>1</v>
      </c>
      <c r="W35" s="10">
        <f t="shared" ca="1" si="14"/>
        <v>1</v>
      </c>
      <c r="X35" s="10" t="str">
        <f t="shared" ca="1" si="7"/>
        <v/>
      </c>
      <c r="Y35" s="10" t="str">
        <f t="shared" ca="1" si="8"/>
        <v/>
      </c>
      <c r="Z35">
        <v>160</v>
      </c>
    </row>
    <row r="36" spans="1:26" ht="15" x14ac:dyDescent="0.25">
      <c r="A36" s="205"/>
      <c r="B36" s="134">
        <v>3</v>
      </c>
      <c r="C36" s="24"/>
      <c r="D36" s="24"/>
      <c r="E36" s="89" t="e">
        <f t="shared" si="9"/>
        <v>#N/A</v>
      </c>
      <c r="F36" s="150"/>
      <c r="G36" s="138" t="e">
        <f t="shared" ca="1" si="0"/>
        <v>#N/A</v>
      </c>
      <c r="H36" s="139" t="e">
        <f t="shared" ca="1" si="1"/>
        <v>#N/A</v>
      </c>
      <c r="I36" s="125" t="e">
        <f t="shared" ca="1" si="2"/>
        <v>#N/A</v>
      </c>
      <c r="J36" s="96" t="e">
        <f t="shared" ca="1" si="3"/>
        <v>#N/A</v>
      </c>
      <c r="K36" s="154"/>
      <c r="L36" s="154" t="e">
        <f t="shared" ca="1" si="15"/>
        <v>#N/A</v>
      </c>
      <c r="M36" s="206"/>
      <c r="N36" s="110" t="e">
        <f t="shared" ca="1" si="5"/>
        <v>#N/A</v>
      </c>
      <c r="O36" s="111" t="e">
        <f t="shared" ca="1" si="6"/>
        <v>#N/A</v>
      </c>
      <c r="P36" s="68"/>
      <c r="Q36" s="75"/>
      <c r="R36" s="13" t="str">
        <f t="shared" ca="1" si="10"/>
        <v/>
      </c>
      <c r="S36" s="13" t="str">
        <f t="shared" ca="1" si="11"/>
        <v/>
      </c>
      <c r="T36" s="13" t="e">
        <f ca="1">IF(AND(T35="",S36=S34),T34,IF(AND(K36="",G36&lt;&gt;"",M36=""),IF(ISNA(J36),"",IF(R36=0,IF(S36&lt;&gt;S35,INT(MAX(T$4:T35))+1,INT(MAX(T$4:T35)))+0.5,IF(S36&lt;&gt;S35,INT(MAX(T$4:T35))+1,INT(MAX(T$4:T35)))))))</f>
        <v>#N/A</v>
      </c>
      <c r="U36" s="10" t="str">
        <f t="shared" ca="1" si="12"/>
        <v/>
      </c>
      <c r="V36" s="10">
        <f t="shared" ca="1" si="13"/>
        <v>1</v>
      </c>
      <c r="W36" s="10">
        <f t="shared" ca="1" si="14"/>
        <v>1</v>
      </c>
      <c r="X36" s="10" t="str">
        <f t="shared" ca="1" si="7"/>
        <v/>
      </c>
      <c r="Y36" s="10" t="str">
        <f t="shared" ca="1" si="8"/>
        <v/>
      </c>
      <c r="Z36">
        <v>165</v>
      </c>
    </row>
    <row r="37" spans="1:26" ht="15" x14ac:dyDescent="0.25">
      <c r="A37" s="205"/>
      <c r="B37" s="134">
        <v>4</v>
      </c>
      <c r="C37" s="24"/>
      <c r="D37" s="24"/>
      <c r="E37" s="89" t="e">
        <f t="shared" si="9"/>
        <v>#N/A</v>
      </c>
      <c r="F37" s="150"/>
      <c r="G37" s="138" t="e">
        <f t="shared" ca="1" si="0"/>
        <v>#N/A</v>
      </c>
      <c r="H37" s="139" t="e">
        <f t="shared" ca="1" si="1"/>
        <v>#N/A</v>
      </c>
      <c r="I37" s="125" t="e">
        <f t="shared" ca="1" si="2"/>
        <v>#N/A</v>
      </c>
      <c r="J37" s="96" t="e">
        <f t="shared" ca="1" si="3"/>
        <v>#N/A</v>
      </c>
      <c r="K37" s="154"/>
      <c r="L37" s="154" t="e">
        <f t="shared" ca="1" si="15"/>
        <v>#N/A</v>
      </c>
      <c r="M37" s="206"/>
      <c r="N37" s="110" t="e">
        <f t="shared" ca="1" si="5"/>
        <v>#N/A</v>
      </c>
      <c r="O37" s="111" t="e">
        <f t="shared" ca="1" si="6"/>
        <v>#N/A</v>
      </c>
      <c r="P37" s="68"/>
      <c r="Q37" s="75"/>
      <c r="R37" s="13" t="str">
        <f t="shared" ca="1" si="10"/>
        <v/>
      </c>
      <c r="S37" s="13" t="str">
        <f t="shared" ca="1" si="11"/>
        <v/>
      </c>
      <c r="T37" s="13" t="e">
        <f ca="1">IF(AND(T36="",S37=S35),T35,IF(AND(K37="",G37&lt;&gt;"",M37=""),IF(ISNA(J37),"",IF(R37=0,IF(S37&lt;&gt;S36,INT(MAX(T$4:T36))+1,INT(MAX(T$4:T36)))+0.5,IF(S37&lt;&gt;S36,INT(MAX(T$4:T36))+1,INT(MAX(T$4:T36)))))))</f>
        <v>#N/A</v>
      </c>
      <c r="U37" s="10" t="str">
        <f t="shared" ca="1" si="12"/>
        <v/>
      </c>
      <c r="V37" s="10">
        <f t="shared" ca="1" si="13"/>
        <v>1</v>
      </c>
      <c r="W37" s="10">
        <f t="shared" ca="1" si="14"/>
        <v>1</v>
      </c>
      <c r="X37" s="10" t="str">
        <f t="shared" ca="1" si="7"/>
        <v/>
      </c>
      <c r="Y37" s="10" t="str">
        <f t="shared" ca="1" si="8"/>
        <v/>
      </c>
      <c r="Z37">
        <v>170</v>
      </c>
    </row>
    <row r="38" spans="1:26" ht="15.75" thickBot="1" x14ac:dyDescent="0.3">
      <c r="A38" s="107"/>
      <c r="B38" s="135" t="s">
        <v>24</v>
      </c>
      <c r="C38" s="136">
        <f>SUM(C34:C37)</f>
        <v>0</v>
      </c>
      <c r="D38" s="136">
        <f>SUM(D34:D37)</f>
        <v>0</v>
      </c>
      <c r="E38" s="123" t="e">
        <f t="shared" si="9"/>
        <v>#N/A</v>
      </c>
      <c r="F38" s="150"/>
      <c r="G38" s="138" t="e">
        <f t="shared" ca="1" si="0"/>
        <v>#N/A</v>
      </c>
      <c r="H38" s="139" t="e">
        <f t="shared" ca="1" si="1"/>
        <v>#N/A</v>
      </c>
      <c r="I38" s="125" t="e">
        <f t="shared" ca="1" si="2"/>
        <v>#N/A</v>
      </c>
      <c r="J38" s="96" t="e">
        <f t="shared" ca="1" si="3"/>
        <v>#N/A</v>
      </c>
      <c r="K38" s="154"/>
      <c r="L38" s="154" t="e">
        <f t="shared" ca="1" si="15"/>
        <v>#N/A</v>
      </c>
      <c r="M38" s="206"/>
      <c r="N38" s="110" t="e">
        <f t="shared" ca="1" si="5"/>
        <v>#N/A</v>
      </c>
      <c r="O38" s="111" t="e">
        <f t="shared" ca="1" si="6"/>
        <v>#N/A</v>
      </c>
      <c r="P38" s="68"/>
      <c r="Q38" s="75"/>
      <c r="R38" s="13" t="str">
        <f t="shared" ca="1" si="10"/>
        <v/>
      </c>
      <c r="S38" s="13" t="str">
        <f t="shared" ca="1" si="11"/>
        <v/>
      </c>
      <c r="T38" s="13" t="e">
        <f ca="1">IF(AND(T37="",S38=S36),T36,IF(AND(K38="",G38&lt;&gt;"",M38=""),IF(ISNA(J38),"",IF(R38=0,IF(S38&lt;&gt;S37,INT(MAX(T$4:T37))+1,INT(MAX(T$4:T37)))+0.5,IF(S38&lt;&gt;S37,INT(MAX(T$4:T37))+1,INT(MAX(T$4:T37)))))))</f>
        <v>#N/A</v>
      </c>
      <c r="U38" s="10" t="str">
        <f t="shared" ca="1" si="12"/>
        <v/>
      </c>
      <c r="V38" s="10">
        <f t="shared" ca="1" si="13"/>
        <v>1</v>
      </c>
      <c r="W38" s="10">
        <f t="shared" ca="1" si="14"/>
        <v>1</v>
      </c>
      <c r="X38" s="10" t="str">
        <f t="shared" ca="1" si="7"/>
        <v/>
      </c>
      <c r="Y38" s="10" t="str">
        <f t="shared" ca="1" si="8"/>
        <v/>
      </c>
      <c r="Z38">
        <v>175</v>
      </c>
    </row>
    <row r="39" spans="1:26" ht="15" x14ac:dyDescent="0.25">
      <c r="A39" s="204"/>
      <c r="B39" s="133">
        <v>1</v>
      </c>
      <c r="C39" s="106"/>
      <c r="D39" s="106"/>
      <c r="E39" s="88" t="e">
        <f t="shared" si="9"/>
        <v>#N/A</v>
      </c>
      <c r="F39" s="150"/>
      <c r="G39" s="138" t="e">
        <f t="shared" ca="1" si="0"/>
        <v>#N/A</v>
      </c>
      <c r="H39" s="139" t="e">
        <f t="shared" ca="1" si="1"/>
        <v>#N/A</v>
      </c>
      <c r="I39" s="125" t="e">
        <f t="shared" ca="1" si="2"/>
        <v>#N/A</v>
      </c>
      <c r="J39" s="96" t="e">
        <f t="shared" ca="1" si="3"/>
        <v>#N/A</v>
      </c>
      <c r="K39" s="154"/>
      <c r="L39" s="154" t="e">
        <f t="shared" ca="1" si="15"/>
        <v>#N/A</v>
      </c>
      <c r="M39" s="206"/>
      <c r="N39" s="110" t="e">
        <f t="shared" ca="1" si="5"/>
        <v>#N/A</v>
      </c>
      <c r="O39" s="111" t="e">
        <f t="shared" ca="1" si="6"/>
        <v>#N/A</v>
      </c>
      <c r="P39" s="68"/>
      <c r="Q39" s="75"/>
      <c r="R39" s="13" t="str">
        <f t="shared" ca="1" si="10"/>
        <v/>
      </c>
      <c r="S39" s="13" t="str">
        <f t="shared" ca="1" si="11"/>
        <v/>
      </c>
      <c r="T39" s="13" t="e">
        <f ca="1">IF(AND(T38="",S39=S37),T37,IF(AND(K39="",G39&lt;&gt;"",M39=""),IF(ISNA(J39),"",IF(R39=0,IF(S39&lt;&gt;S38,INT(MAX(T$4:T38))+1,INT(MAX(T$4:T38)))+0.5,IF(S39&lt;&gt;S38,INT(MAX(T$4:T38))+1,INT(MAX(T$4:T38)))))))</f>
        <v>#N/A</v>
      </c>
      <c r="U39" s="10" t="str">
        <f t="shared" ca="1" si="12"/>
        <v/>
      </c>
      <c r="V39" s="10">
        <f t="shared" ca="1" si="13"/>
        <v>1</v>
      </c>
      <c r="W39" s="10">
        <f t="shared" ca="1" si="14"/>
        <v>1</v>
      </c>
      <c r="X39" s="10" t="str">
        <f t="shared" ca="1" si="7"/>
        <v/>
      </c>
      <c r="Y39" s="10" t="str">
        <f t="shared" ca="1" si="8"/>
        <v/>
      </c>
      <c r="Z39">
        <v>180</v>
      </c>
    </row>
    <row r="40" spans="1:26" ht="15" x14ac:dyDescent="0.25">
      <c r="A40" s="205"/>
      <c r="B40" s="134">
        <v>2</v>
      </c>
      <c r="C40" s="24"/>
      <c r="D40" s="24"/>
      <c r="E40" s="89" t="e">
        <f t="shared" si="9"/>
        <v>#N/A</v>
      </c>
      <c r="F40" s="150"/>
      <c r="G40" s="138" t="e">
        <f t="shared" ca="1" si="0"/>
        <v>#N/A</v>
      </c>
      <c r="H40" s="139" t="e">
        <f t="shared" ca="1" si="1"/>
        <v>#N/A</v>
      </c>
      <c r="I40" s="125" t="e">
        <f t="shared" ca="1" si="2"/>
        <v>#N/A</v>
      </c>
      <c r="J40" s="96" t="e">
        <f t="shared" ca="1" si="3"/>
        <v>#N/A</v>
      </c>
      <c r="K40" s="154"/>
      <c r="L40" s="154" t="e">
        <f t="shared" ca="1" si="15"/>
        <v>#N/A</v>
      </c>
      <c r="M40" s="206"/>
      <c r="N40" s="110" t="e">
        <f t="shared" ca="1" si="5"/>
        <v>#N/A</v>
      </c>
      <c r="O40" s="111" t="e">
        <f t="shared" ca="1" si="6"/>
        <v>#N/A</v>
      </c>
      <c r="P40" s="68"/>
      <c r="Q40" s="75"/>
      <c r="R40" s="13" t="str">
        <f t="shared" ca="1" si="10"/>
        <v/>
      </c>
      <c r="S40" s="13" t="str">
        <f t="shared" ca="1" si="11"/>
        <v/>
      </c>
      <c r="T40" s="13" t="e">
        <f ca="1">IF(AND(T39="",S40=S38),T38,IF(AND(K40="",G40&lt;&gt;"",M40=""),IF(ISNA(J40),"",IF(R40=0,IF(S40&lt;&gt;S39,INT(MAX(T$4:T39))+1,INT(MAX(T$4:T39)))+0.5,IF(S40&lt;&gt;S39,INT(MAX(T$4:T39))+1,INT(MAX(T$4:T39)))))))</f>
        <v>#N/A</v>
      </c>
      <c r="U40" s="10" t="str">
        <f t="shared" ca="1" si="12"/>
        <v/>
      </c>
      <c r="V40" s="10">
        <f t="shared" ca="1" si="13"/>
        <v>1</v>
      </c>
      <c r="W40" s="10">
        <f t="shared" ca="1" si="14"/>
        <v>1</v>
      </c>
      <c r="X40" s="10" t="str">
        <f t="shared" ca="1" si="7"/>
        <v/>
      </c>
      <c r="Y40" s="10" t="str">
        <f t="shared" ca="1" si="8"/>
        <v/>
      </c>
      <c r="Z40">
        <v>185</v>
      </c>
    </row>
    <row r="41" spans="1:26" ht="15" x14ac:dyDescent="0.25">
      <c r="A41" s="205"/>
      <c r="B41" s="134">
        <v>3</v>
      </c>
      <c r="C41" s="24"/>
      <c r="D41" s="24"/>
      <c r="E41" s="89" t="e">
        <f t="shared" si="9"/>
        <v>#N/A</v>
      </c>
      <c r="F41" s="150"/>
      <c r="G41" s="138" t="e">
        <f t="shared" ca="1" si="0"/>
        <v>#N/A</v>
      </c>
      <c r="H41" s="139" t="e">
        <f t="shared" ca="1" si="1"/>
        <v>#N/A</v>
      </c>
      <c r="I41" s="125" t="e">
        <f t="shared" ca="1" si="2"/>
        <v>#N/A</v>
      </c>
      <c r="J41" s="96" t="e">
        <f t="shared" ca="1" si="3"/>
        <v>#N/A</v>
      </c>
      <c r="K41" s="154"/>
      <c r="L41" s="154" t="e">
        <f t="shared" ca="1" si="15"/>
        <v>#N/A</v>
      </c>
      <c r="M41" s="206"/>
      <c r="N41" s="110" t="e">
        <f t="shared" ca="1" si="5"/>
        <v>#N/A</v>
      </c>
      <c r="O41" s="111" t="e">
        <f t="shared" ca="1" si="6"/>
        <v>#N/A</v>
      </c>
      <c r="P41" s="68"/>
      <c r="Q41" s="75"/>
      <c r="R41" s="13" t="str">
        <f t="shared" ca="1" si="10"/>
        <v/>
      </c>
      <c r="S41" s="13" t="str">
        <f t="shared" ca="1" si="11"/>
        <v/>
      </c>
      <c r="T41" s="13" t="e">
        <f ca="1">IF(AND(T40="",S41=S39),T39,IF(AND(K41="",G41&lt;&gt;"",M41=""),IF(ISNA(J41),"",IF(R41=0,IF(S41&lt;&gt;S40,INT(MAX(T$4:T40))+1,INT(MAX(T$4:T40)))+0.5,IF(S41&lt;&gt;S40,INT(MAX(T$4:T40))+1,INT(MAX(T$4:T40)))))))</f>
        <v>#N/A</v>
      </c>
      <c r="U41" s="10" t="str">
        <f t="shared" ca="1" si="12"/>
        <v/>
      </c>
      <c r="V41" s="10">
        <f t="shared" ca="1" si="13"/>
        <v>1</v>
      </c>
      <c r="W41" s="10">
        <f t="shared" ca="1" si="14"/>
        <v>1</v>
      </c>
      <c r="X41" s="10" t="str">
        <f t="shared" ca="1" si="7"/>
        <v/>
      </c>
      <c r="Y41" s="10" t="str">
        <f t="shared" ca="1" si="8"/>
        <v/>
      </c>
      <c r="Z41">
        <v>190</v>
      </c>
    </row>
    <row r="42" spans="1:26" ht="15" x14ac:dyDescent="0.25">
      <c r="A42" s="205"/>
      <c r="B42" s="134">
        <v>4</v>
      </c>
      <c r="C42" s="24"/>
      <c r="D42" s="24"/>
      <c r="E42" s="89" t="e">
        <f t="shared" si="9"/>
        <v>#N/A</v>
      </c>
      <c r="F42" s="150"/>
      <c r="G42" s="138" t="e">
        <f t="shared" ca="1" si="0"/>
        <v>#N/A</v>
      </c>
      <c r="H42" s="139" t="e">
        <f t="shared" ca="1" si="1"/>
        <v>#N/A</v>
      </c>
      <c r="I42" s="125" t="e">
        <f t="shared" ca="1" si="2"/>
        <v>#N/A</v>
      </c>
      <c r="J42" s="96" t="e">
        <f t="shared" ca="1" si="3"/>
        <v>#N/A</v>
      </c>
      <c r="K42" s="154"/>
      <c r="L42" s="154" t="e">
        <f t="shared" ca="1" si="15"/>
        <v>#N/A</v>
      </c>
      <c r="M42" s="206"/>
      <c r="N42" s="110" t="e">
        <f t="shared" ca="1" si="5"/>
        <v>#N/A</v>
      </c>
      <c r="O42" s="111" t="e">
        <f t="shared" ca="1" si="6"/>
        <v>#N/A</v>
      </c>
      <c r="P42" s="68"/>
      <c r="Q42" s="75"/>
      <c r="R42" s="13" t="str">
        <f t="shared" ca="1" si="10"/>
        <v/>
      </c>
      <c r="S42" s="13" t="str">
        <f t="shared" ca="1" si="11"/>
        <v/>
      </c>
      <c r="T42" s="13" t="e">
        <f ca="1">IF(AND(T41="",S42=S40),T40,IF(AND(K42="",G42&lt;&gt;"",M42=""),IF(ISNA(J42),"",IF(R42=0,IF(S42&lt;&gt;S41,INT(MAX(T$4:T41))+1,INT(MAX(T$4:T41)))+0.5,IF(S42&lt;&gt;S41,INT(MAX(T$4:T41))+1,INT(MAX(T$4:T41)))))))</f>
        <v>#N/A</v>
      </c>
      <c r="U42" s="10" t="str">
        <f t="shared" ca="1" si="12"/>
        <v/>
      </c>
      <c r="V42" s="10">
        <f t="shared" ca="1" si="13"/>
        <v>1</v>
      </c>
      <c r="W42" s="10">
        <f t="shared" ca="1" si="14"/>
        <v>1</v>
      </c>
      <c r="X42" s="10" t="str">
        <f t="shared" ca="1" si="7"/>
        <v/>
      </c>
      <c r="Y42" s="10" t="str">
        <f t="shared" ca="1" si="8"/>
        <v/>
      </c>
      <c r="Z42">
        <v>195</v>
      </c>
    </row>
    <row r="43" spans="1:26" ht="15.75" thickBot="1" x14ac:dyDescent="0.3">
      <c r="A43" s="107"/>
      <c r="B43" s="135" t="s">
        <v>24</v>
      </c>
      <c r="C43" s="136">
        <f>SUM(C39:C42)</f>
        <v>0</v>
      </c>
      <c r="D43" s="136">
        <f>SUM(D39:D42)</f>
        <v>0</v>
      </c>
      <c r="E43" s="123" t="e">
        <f t="shared" si="9"/>
        <v>#N/A</v>
      </c>
      <c r="F43" s="150"/>
      <c r="G43" s="138" t="e">
        <f t="shared" ca="1" si="0"/>
        <v>#N/A</v>
      </c>
      <c r="H43" s="139" t="e">
        <f t="shared" ca="1" si="1"/>
        <v>#N/A</v>
      </c>
      <c r="I43" s="125" t="e">
        <f t="shared" ca="1" si="2"/>
        <v>#N/A</v>
      </c>
      <c r="J43" s="96" t="e">
        <f t="shared" ca="1" si="3"/>
        <v>#N/A</v>
      </c>
      <c r="K43" s="154"/>
      <c r="L43" s="154" t="e">
        <f t="shared" ca="1" si="15"/>
        <v>#N/A</v>
      </c>
      <c r="M43" s="206"/>
      <c r="N43" s="110" t="e">
        <f t="shared" ca="1" si="5"/>
        <v>#N/A</v>
      </c>
      <c r="O43" s="111" t="e">
        <f t="shared" ca="1" si="6"/>
        <v>#N/A</v>
      </c>
      <c r="P43" s="68"/>
      <c r="Q43" s="75"/>
      <c r="R43" s="13" t="str">
        <f t="shared" ca="1" si="10"/>
        <v/>
      </c>
      <c r="S43" s="13" t="str">
        <f t="shared" ca="1" si="11"/>
        <v/>
      </c>
      <c r="T43" s="13" t="e">
        <f ca="1">IF(AND(T42="",S43=S41),T41,IF(AND(K43="",G43&lt;&gt;"",M43=""),IF(ISNA(J43),"",IF(R43=0,IF(S43&lt;&gt;S42,INT(MAX(T$4:T42))+1,INT(MAX(T$4:T42)))+0.5,IF(S43&lt;&gt;S42,INT(MAX(T$4:T42))+1,INT(MAX(T$4:T42)))))))</f>
        <v>#N/A</v>
      </c>
      <c r="U43" s="10" t="str">
        <f t="shared" ca="1" si="12"/>
        <v/>
      </c>
      <c r="V43" s="10">
        <f t="shared" ca="1" si="13"/>
        <v>1</v>
      </c>
      <c r="W43" s="10">
        <f t="shared" ca="1" si="14"/>
        <v>1</v>
      </c>
      <c r="X43" s="10" t="str">
        <f t="shared" ca="1" si="7"/>
        <v/>
      </c>
      <c r="Y43" s="10" t="str">
        <f t="shared" ca="1" si="8"/>
        <v/>
      </c>
      <c r="Z43">
        <v>200</v>
      </c>
    </row>
    <row r="44" spans="1:26" ht="15" x14ac:dyDescent="0.25">
      <c r="A44" s="204"/>
      <c r="B44" s="133">
        <v>1</v>
      </c>
      <c r="C44" s="106"/>
      <c r="D44" s="106"/>
      <c r="E44" s="88" t="e">
        <f t="shared" si="9"/>
        <v>#N/A</v>
      </c>
      <c r="F44" s="150"/>
      <c r="G44" s="138" t="e">
        <f t="shared" ca="1" si="0"/>
        <v>#N/A</v>
      </c>
      <c r="H44" s="139" t="e">
        <f t="shared" ca="1" si="1"/>
        <v>#N/A</v>
      </c>
      <c r="I44" s="125" t="e">
        <f t="shared" ca="1" si="2"/>
        <v>#N/A</v>
      </c>
      <c r="J44" s="96" t="e">
        <f t="shared" ca="1" si="3"/>
        <v>#N/A</v>
      </c>
      <c r="K44" s="154"/>
      <c r="L44" s="154" t="e">
        <f t="shared" ca="1" si="15"/>
        <v>#N/A</v>
      </c>
      <c r="M44" s="206"/>
      <c r="N44" s="110" t="e">
        <f t="shared" ca="1" si="5"/>
        <v>#N/A</v>
      </c>
      <c r="O44" s="111" t="e">
        <f t="shared" ca="1" si="6"/>
        <v>#N/A</v>
      </c>
      <c r="P44" s="68"/>
      <c r="Q44" s="75"/>
      <c r="R44" s="13" t="str">
        <f t="shared" ca="1" si="10"/>
        <v/>
      </c>
      <c r="S44" s="13" t="str">
        <f t="shared" ca="1" si="11"/>
        <v/>
      </c>
      <c r="T44" s="13" t="e">
        <f ca="1">IF(AND(T43="",S44=S42),T42,IF(AND(K44="",G44&lt;&gt;"",M44=""),IF(ISNA(J44),"",IF(R44=0,IF(S44&lt;&gt;S43,INT(MAX(T$4:T43))+1,INT(MAX(T$4:T43)))+0.5,IF(S44&lt;&gt;S43,INT(MAX(T$4:T43))+1,INT(MAX(T$4:T43)))))))</f>
        <v>#N/A</v>
      </c>
      <c r="U44" s="10" t="str">
        <f t="shared" ca="1" si="12"/>
        <v/>
      </c>
      <c r="V44" s="10">
        <f t="shared" ca="1" si="13"/>
        <v>1</v>
      </c>
      <c r="W44" s="10">
        <f t="shared" ca="1" si="14"/>
        <v>1</v>
      </c>
      <c r="X44" s="10" t="str">
        <f t="shared" ca="1" si="7"/>
        <v/>
      </c>
      <c r="Y44" s="10" t="str">
        <f t="shared" ca="1" si="8"/>
        <v/>
      </c>
      <c r="Z44">
        <v>205</v>
      </c>
    </row>
    <row r="45" spans="1:26" ht="15" x14ac:dyDescent="0.25">
      <c r="A45" s="205"/>
      <c r="B45" s="134">
        <v>2</v>
      </c>
      <c r="C45" s="24"/>
      <c r="D45" s="24"/>
      <c r="E45" s="89" t="e">
        <f t="shared" si="9"/>
        <v>#N/A</v>
      </c>
      <c r="F45" s="150"/>
      <c r="G45" s="138" t="e">
        <f t="shared" ca="1" si="0"/>
        <v>#N/A</v>
      </c>
      <c r="H45" s="139" t="e">
        <f t="shared" ca="1" si="1"/>
        <v>#N/A</v>
      </c>
      <c r="I45" s="125" t="e">
        <f t="shared" ca="1" si="2"/>
        <v>#N/A</v>
      </c>
      <c r="J45" s="96" t="e">
        <f t="shared" ca="1" si="3"/>
        <v>#N/A</v>
      </c>
      <c r="K45" s="154"/>
      <c r="L45" s="154" t="e">
        <f t="shared" ca="1" si="15"/>
        <v>#N/A</v>
      </c>
      <c r="M45" s="206"/>
      <c r="N45" s="110" t="e">
        <f t="shared" ca="1" si="5"/>
        <v>#N/A</v>
      </c>
      <c r="O45" s="111" t="e">
        <f t="shared" ca="1" si="6"/>
        <v>#N/A</v>
      </c>
      <c r="P45" s="68"/>
      <c r="Q45" s="75"/>
      <c r="R45" s="13" t="str">
        <f t="shared" ca="1" si="10"/>
        <v/>
      </c>
      <c r="S45" s="13" t="str">
        <f t="shared" ca="1" si="11"/>
        <v/>
      </c>
      <c r="T45" s="13" t="e">
        <f ca="1">IF(AND(T44="",S45=S43),T43,IF(AND(K45="",G45&lt;&gt;"",M45=""),IF(ISNA(J45),"",IF(R45=0,IF(S45&lt;&gt;S44,INT(MAX(T$4:T44))+1,INT(MAX(T$4:T44)))+0.5,IF(S45&lt;&gt;S44,INT(MAX(T$4:T44))+1,INT(MAX(T$4:T44)))))))</f>
        <v>#N/A</v>
      </c>
      <c r="U45" s="10" t="str">
        <f t="shared" ca="1" si="12"/>
        <v/>
      </c>
      <c r="V45" s="10">
        <f t="shared" ca="1" si="13"/>
        <v>1</v>
      </c>
      <c r="W45" s="10">
        <f t="shared" ca="1" si="14"/>
        <v>1</v>
      </c>
      <c r="X45" s="10" t="str">
        <f t="shared" ca="1" si="7"/>
        <v/>
      </c>
      <c r="Y45" s="10" t="str">
        <f t="shared" ca="1" si="8"/>
        <v/>
      </c>
      <c r="Z45">
        <v>210</v>
      </c>
    </row>
    <row r="46" spans="1:26" ht="15" x14ac:dyDescent="0.25">
      <c r="A46" s="205"/>
      <c r="B46" s="134">
        <v>3</v>
      </c>
      <c r="C46" s="24"/>
      <c r="D46" s="24"/>
      <c r="E46" s="89" t="e">
        <f t="shared" si="9"/>
        <v>#N/A</v>
      </c>
      <c r="F46" s="150"/>
      <c r="G46" s="138" t="e">
        <f t="shared" ca="1" si="0"/>
        <v>#N/A</v>
      </c>
      <c r="H46" s="139" t="e">
        <f t="shared" ca="1" si="1"/>
        <v>#N/A</v>
      </c>
      <c r="I46" s="125" t="e">
        <f t="shared" ca="1" si="2"/>
        <v>#N/A</v>
      </c>
      <c r="J46" s="96" t="e">
        <f t="shared" ca="1" si="3"/>
        <v>#N/A</v>
      </c>
      <c r="K46" s="154"/>
      <c r="L46" s="154" t="e">
        <f t="shared" ca="1" si="15"/>
        <v>#N/A</v>
      </c>
      <c r="M46" s="206"/>
      <c r="N46" s="110" t="e">
        <f t="shared" ca="1" si="5"/>
        <v>#N/A</v>
      </c>
      <c r="O46" s="111" t="e">
        <f t="shared" ca="1" si="6"/>
        <v>#N/A</v>
      </c>
      <c r="P46" s="68"/>
      <c r="Q46" s="75"/>
      <c r="R46" s="13" t="str">
        <f t="shared" ca="1" si="10"/>
        <v/>
      </c>
      <c r="S46" s="13" t="str">
        <f t="shared" ca="1" si="11"/>
        <v/>
      </c>
      <c r="T46" s="13" t="e">
        <f ca="1">IF(AND(T45="",S46=S44),T44,IF(AND(K46="",G46&lt;&gt;"",M46=""),IF(ISNA(J46),"",IF(R46=0,IF(S46&lt;&gt;S45,INT(MAX(T$4:T45))+1,INT(MAX(T$4:T45)))+0.5,IF(S46&lt;&gt;S45,INT(MAX(T$4:T45))+1,INT(MAX(T$4:T45)))))))</f>
        <v>#N/A</v>
      </c>
      <c r="U46" s="10" t="str">
        <f t="shared" ca="1" si="12"/>
        <v/>
      </c>
      <c r="V46" s="10">
        <f t="shared" ca="1" si="13"/>
        <v>1</v>
      </c>
      <c r="W46" s="10">
        <f t="shared" ca="1" si="14"/>
        <v>1</v>
      </c>
      <c r="X46" s="10" t="str">
        <f t="shared" ca="1" si="7"/>
        <v/>
      </c>
      <c r="Y46" s="10" t="str">
        <f t="shared" ca="1" si="8"/>
        <v/>
      </c>
      <c r="Z46">
        <v>215</v>
      </c>
    </row>
    <row r="47" spans="1:26" ht="15" x14ac:dyDescent="0.25">
      <c r="A47" s="205"/>
      <c r="B47" s="134">
        <v>4</v>
      </c>
      <c r="C47" s="24"/>
      <c r="D47" s="24"/>
      <c r="E47" s="89" t="e">
        <f t="shared" si="9"/>
        <v>#N/A</v>
      </c>
      <c r="F47" s="150"/>
      <c r="G47" s="138" t="e">
        <f t="shared" ca="1" si="0"/>
        <v>#N/A</v>
      </c>
      <c r="H47" s="139" t="e">
        <f t="shared" ca="1" si="1"/>
        <v>#N/A</v>
      </c>
      <c r="I47" s="125" t="e">
        <f t="shared" ca="1" si="2"/>
        <v>#N/A</v>
      </c>
      <c r="J47" s="96" t="e">
        <f t="shared" ca="1" si="3"/>
        <v>#N/A</v>
      </c>
      <c r="K47" s="154"/>
      <c r="L47" s="154" t="e">
        <f t="shared" ca="1" si="15"/>
        <v>#N/A</v>
      </c>
      <c r="M47" s="206"/>
      <c r="N47" s="110" t="e">
        <f t="shared" ca="1" si="5"/>
        <v>#N/A</v>
      </c>
      <c r="O47" s="111" t="e">
        <f t="shared" ca="1" si="6"/>
        <v>#N/A</v>
      </c>
      <c r="P47" s="68"/>
      <c r="Q47" s="75"/>
      <c r="R47" s="13" t="str">
        <f t="shared" ca="1" si="10"/>
        <v/>
      </c>
      <c r="S47" s="13" t="str">
        <f t="shared" ca="1" si="11"/>
        <v/>
      </c>
      <c r="T47" s="13" t="e">
        <f ca="1">IF(AND(T46="",S47=S45),T45,IF(AND(K47="",G47&lt;&gt;"",M47=""),IF(ISNA(J47),"",IF(R47=0,IF(S47&lt;&gt;S46,INT(MAX(T$4:T46))+1,INT(MAX(T$4:T46)))+0.5,IF(S47&lt;&gt;S46,INT(MAX(T$4:T46))+1,INT(MAX(T$4:T46)))))))</f>
        <v>#N/A</v>
      </c>
      <c r="U47" s="10" t="str">
        <f t="shared" ca="1" si="12"/>
        <v/>
      </c>
      <c r="V47" s="10">
        <f t="shared" ca="1" si="13"/>
        <v>1</v>
      </c>
      <c r="W47" s="10">
        <f t="shared" ca="1" si="14"/>
        <v>1</v>
      </c>
      <c r="X47" s="10" t="str">
        <f t="shared" ca="1" si="7"/>
        <v/>
      </c>
      <c r="Y47" s="10" t="str">
        <f t="shared" ca="1" si="8"/>
        <v/>
      </c>
      <c r="Z47">
        <v>220</v>
      </c>
    </row>
    <row r="48" spans="1:26" ht="15.75" thickBot="1" x14ac:dyDescent="0.3">
      <c r="A48" s="107"/>
      <c r="B48" s="135" t="s">
        <v>24</v>
      </c>
      <c r="C48" s="136">
        <f>SUM(C44:C47)</f>
        <v>0</v>
      </c>
      <c r="D48" s="136">
        <f>SUM(D44:D47)</f>
        <v>0</v>
      </c>
      <c r="E48" s="123" t="e">
        <f t="shared" si="9"/>
        <v>#N/A</v>
      </c>
      <c r="F48" s="150"/>
      <c r="G48" s="138" t="e">
        <f t="shared" ca="1" si="0"/>
        <v>#N/A</v>
      </c>
      <c r="H48" s="139" t="e">
        <f t="shared" ca="1" si="1"/>
        <v>#N/A</v>
      </c>
      <c r="I48" s="125" t="e">
        <f t="shared" ca="1" si="2"/>
        <v>#N/A</v>
      </c>
      <c r="J48" s="96" t="e">
        <f t="shared" ca="1" si="3"/>
        <v>#N/A</v>
      </c>
      <c r="K48" s="154"/>
      <c r="L48" s="154" t="e">
        <f t="shared" ca="1" si="15"/>
        <v>#N/A</v>
      </c>
      <c r="M48" s="206"/>
      <c r="N48" s="110" t="e">
        <f t="shared" ca="1" si="5"/>
        <v>#N/A</v>
      </c>
      <c r="O48" s="111" t="e">
        <f t="shared" ca="1" si="6"/>
        <v>#N/A</v>
      </c>
      <c r="P48" s="68"/>
      <c r="Q48" s="75"/>
      <c r="R48" s="13" t="str">
        <f t="shared" ca="1" si="10"/>
        <v/>
      </c>
      <c r="S48" s="13" t="str">
        <f t="shared" ca="1" si="11"/>
        <v/>
      </c>
      <c r="T48" s="13" t="e">
        <f ca="1">IF(AND(T47="",S48=S46),T46,IF(AND(K48="",G48&lt;&gt;"",M48=""),IF(ISNA(J48),"",IF(R48=0,IF(S48&lt;&gt;S47,INT(MAX(T$4:T47))+1,INT(MAX(T$4:T47)))+0.5,IF(S48&lt;&gt;S47,INT(MAX(T$4:T47))+1,INT(MAX(T$4:T47)))))))</f>
        <v>#N/A</v>
      </c>
      <c r="U48" s="10" t="str">
        <f t="shared" ca="1" si="12"/>
        <v/>
      </c>
      <c r="V48" s="10">
        <f t="shared" ca="1" si="13"/>
        <v>1</v>
      </c>
      <c r="W48" s="10">
        <f t="shared" ca="1" si="14"/>
        <v>1</v>
      </c>
      <c r="X48" s="10" t="str">
        <f t="shared" ca="1" si="7"/>
        <v/>
      </c>
      <c r="Y48" s="10" t="str">
        <f t="shared" ca="1" si="8"/>
        <v/>
      </c>
      <c r="Z48">
        <v>225</v>
      </c>
    </row>
    <row r="49" spans="1:26" ht="15" x14ac:dyDescent="0.25">
      <c r="A49" s="204"/>
      <c r="B49" s="133">
        <v>1</v>
      </c>
      <c r="C49" s="106"/>
      <c r="D49" s="106"/>
      <c r="E49" s="88" t="e">
        <f t="shared" si="9"/>
        <v>#N/A</v>
      </c>
      <c r="F49" s="150"/>
      <c r="G49" s="138" t="e">
        <f t="shared" ca="1" si="0"/>
        <v>#N/A</v>
      </c>
      <c r="H49" s="139" t="e">
        <f t="shared" ca="1" si="1"/>
        <v>#N/A</v>
      </c>
      <c r="I49" s="125" t="e">
        <f t="shared" ca="1" si="2"/>
        <v>#N/A</v>
      </c>
      <c r="J49" s="96" t="e">
        <f t="shared" ca="1" si="3"/>
        <v>#N/A</v>
      </c>
      <c r="K49" s="154"/>
      <c r="L49" s="154" t="e">
        <f t="shared" ca="1" si="15"/>
        <v>#N/A</v>
      </c>
      <c r="M49" s="206"/>
      <c r="N49" s="110" t="e">
        <f t="shared" ca="1" si="5"/>
        <v>#N/A</v>
      </c>
      <c r="O49" s="111" t="e">
        <f t="shared" ca="1" si="6"/>
        <v>#N/A</v>
      </c>
      <c r="P49" s="68"/>
      <c r="Q49" s="75"/>
      <c r="R49" s="13" t="str">
        <f t="shared" ca="1" si="10"/>
        <v/>
      </c>
      <c r="S49" s="13" t="str">
        <f t="shared" ca="1" si="11"/>
        <v/>
      </c>
      <c r="T49" s="13" t="e">
        <f ca="1">IF(AND(T48="",S49=S47),T47,IF(AND(K49="",G49&lt;&gt;"",M49=""),IF(ISNA(J49),"",IF(R49=0,IF(S49&lt;&gt;S48,INT(MAX(T$4:T48))+1,INT(MAX(T$4:T48)))+0.5,IF(S49&lt;&gt;S48,INT(MAX(T$4:T48))+1,INT(MAX(T$4:T48)))))))</f>
        <v>#N/A</v>
      </c>
      <c r="U49" s="10" t="str">
        <f t="shared" ca="1" si="12"/>
        <v/>
      </c>
      <c r="V49" s="10">
        <f t="shared" ca="1" si="13"/>
        <v>1</v>
      </c>
      <c r="W49" s="10">
        <f t="shared" ca="1" si="14"/>
        <v>1</v>
      </c>
      <c r="X49" s="10" t="str">
        <f t="shared" ca="1" si="7"/>
        <v/>
      </c>
      <c r="Y49" s="10" t="str">
        <f t="shared" ca="1" si="8"/>
        <v/>
      </c>
      <c r="Z49">
        <v>230</v>
      </c>
    </row>
    <row r="50" spans="1:26" ht="15" x14ac:dyDescent="0.25">
      <c r="A50" s="205"/>
      <c r="B50" s="134">
        <v>2</v>
      </c>
      <c r="C50" s="24"/>
      <c r="D50" s="24"/>
      <c r="E50" s="89" t="e">
        <f t="shared" si="9"/>
        <v>#N/A</v>
      </c>
      <c r="F50" s="150"/>
      <c r="G50" s="138" t="e">
        <f t="shared" ca="1" si="0"/>
        <v>#N/A</v>
      </c>
      <c r="H50" s="139" t="e">
        <f t="shared" ca="1" si="1"/>
        <v>#N/A</v>
      </c>
      <c r="I50" s="125" t="e">
        <f t="shared" ca="1" si="2"/>
        <v>#N/A</v>
      </c>
      <c r="J50" s="96" t="e">
        <f t="shared" ca="1" si="3"/>
        <v>#N/A</v>
      </c>
      <c r="K50" s="154"/>
      <c r="L50" s="154" t="e">
        <f t="shared" ca="1" si="15"/>
        <v>#N/A</v>
      </c>
      <c r="M50" s="206"/>
      <c r="N50" s="110" t="e">
        <f t="shared" ca="1" si="5"/>
        <v>#N/A</v>
      </c>
      <c r="O50" s="111" t="e">
        <f t="shared" ca="1" si="6"/>
        <v>#N/A</v>
      </c>
      <c r="P50" s="68"/>
      <c r="Q50" s="75"/>
      <c r="R50" s="13" t="str">
        <f t="shared" ca="1" si="10"/>
        <v/>
      </c>
      <c r="S50" s="13" t="str">
        <f t="shared" ca="1" si="11"/>
        <v/>
      </c>
      <c r="T50" s="13" t="e">
        <f ca="1">IF(AND(T49="",S50=S48),T48,IF(AND(K50="",G50&lt;&gt;"",M50=""),IF(ISNA(J50),"",IF(R50=0,IF(S50&lt;&gt;S49,INT(MAX(T$4:T49))+1,INT(MAX(T$4:T49)))+0.5,IF(S50&lt;&gt;S49,INT(MAX(T$4:T49))+1,INT(MAX(T$4:T49)))))))</f>
        <v>#N/A</v>
      </c>
      <c r="U50" s="10" t="str">
        <f t="shared" ca="1" si="12"/>
        <v/>
      </c>
      <c r="V50" s="10">
        <f t="shared" ca="1" si="13"/>
        <v>1</v>
      </c>
      <c r="W50" s="10">
        <f t="shared" ca="1" si="14"/>
        <v>1</v>
      </c>
      <c r="X50" s="10" t="str">
        <f t="shared" ca="1" si="7"/>
        <v/>
      </c>
      <c r="Y50" s="10" t="str">
        <f t="shared" ca="1" si="8"/>
        <v/>
      </c>
      <c r="Z50">
        <v>235</v>
      </c>
    </row>
    <row r="51" spans="1:26" ht="15" x14ac:dyDescent="0.25">
      <c r="A51" s="205"/>
      <c r="B51" s="134">
        <v>3</v>
      </c>
      <c r="C51" s="24"/>
      <c r="D51" s="24"/>
      <c r="E51" s="89" t="e">
        <f t="shared" si="9"/>
        <v>#N/A</v>
      </c>
      <c r="F51" s="150"/>
      <c r="G51" s="138" t="e">
        <f t="shared" ca="1" si="0"/>
        <v>#N/A</v>
      </c>
      <c r="H51" s="139" t="e">
        <f t="shared" ca="1" si="1"/>
        <v>#N/A</v>
      </c>
      <c r="I51" s="125" t="e">
        <f t="shared" ca="1" si="2"/>
        <v>#N/A</v>
      </c>
      <c r="J51" s="96" t="e">
        <f t="shared" ca="1" si="3"/>
        <v>#N/A</v>
      </c>
      <c r="K51" s="154"/>
      <c r="L51" s="154" t="e">
        <f t="shared" ca="1" si="15"/>
        <v>#N/A</v>
      </c>
      <c r="M51" s="206"/>
      <c r="N51" s="110" t="e">
        <f t="shared" ca="1" si="5"/>
        <v>#N/A</v>
      </c>
      <c r="O51" s="111" t="e">
        <f t="shared" ca="1" si="6"/>
        <v>#N/A</v>
      </c>
      <c r="P51" s="68"/>
      <c r="Q51" s="75"/>
      <c r="R51" s="13" t="str">
        <f t="shared" ca="1" si="10"/>
        <v/>
      </c>
      <c r="S51" s="13" t="str">
        <f t="shared" ca="1" si="11"/>
        <v/>
      </c>
      <c r="T51" s="13" t="e">
        <f ca="1">IF(AND(T50="",S51=S49),T49,IF(AND(K51="",G51&lt;&gt;"",M51=""),IF(ISNA(J51),"",IF(R51=0,IF(S51&lt;&gt;S50,INT(MAX(T$4:T50))+1,INT(MAX(T$4:T50)))+0.5,IF(S51&lt;&gt;S50,INT(MAX(T$4:T50))+1,INT(MAX(T$4:T50)))))))</f>
        <v>#N/A</v>
      </c>
      <c r="U51" s="10" t="str">
        <f t="shared" ca="1" si="12"/>
        <v/>
      </c>
      <c r="V51" s="10">
        <f t="shared" ca="1" si="13"/>
        <v>1</v>
      </c>
      <c r="W51" s="10">
        <f t="shared" ca="1" si="14"/>
        <v>1</v>
      </c>
      <c r="X51" s="10" t="str">
        <f t="shared" ca="1" si="7"/>
        <v/>
      </c>
      <c r="Y51" s="10" t="str">
        <f t="shared" ca="1" si="8"/>
        <v/>
      </c>
      <c r="Z51">
        <v>240</v>
      </c>
    </row>
    <row r="52" spans="1:26" ht="15" x14ac:dyDescent="0.25">
      <c r="A52" s="205"/>
      <c r="B52" s="134">
        <v>4</v>
      </c>
      <c r="C52" s="24"/>
      <c r="D52" s="24"/>
      <c r="E52" s="89" t="e">
        <f t="shared" si="9"/>
        <v>#N/A</v>
      </c>
      <c r="F52" s="150"/>
      <c r="G52" s="138" t="e">
        <f t="shared" ca="1" si="0"/>
        <v>#N/A</v>
      </c>
      <c r="H52" s="139" t="e">
        <f t="shared" ca="1" si="1"/>
        <v>#N/A</v>
      </c>
      <c r="I52" s="125" t="e">
        <f t="shared" ca="1" si="2"/>
        <v>#N/A</v>
      </c>
      <c r="J52" s="96" t="e">
        <f t="shared" ca="1" si="3"/>
        <v>#N/A</v>
      </c>
      <c r="K52" s="154"/>
      <c r="L52" s="154" t="e">
        <f t="shared" ca="1" si="15"/>
        <v>#N/A</v>
      </c>
      <c r="M52" s="206"/>
      <c r="N52" s="110" t="e">
        <f t="shared" ca="1" si="5"/>
        <v>#N/A</v>
      </c>
      <c r="O52" s="111" t="e">
        <f t="shared" ca="1" si="6"/>
        <v>#N/A</v>
      </c>
      <c r="P52" s="68"/>
      <c r="Q52" s="75"/>
      <c r="R52" s="13" t="str">
        <f t="shared" ca="1" si="10"/>
        <v/>
      </c>
      <c r="S52" s="13" t="str">
        <f t="shared" ca="1" si="11"/>
        <v/>
      </c>
      <c r="T52" s="13" t="e">
        <f ca="1">IF(AND(T51="",S52=S50),T50,IF(AND(K52="",G52&lt;&gt;"",M52=""),IF(ISNA(J52),"",IF(R52=0,IF(S52&lt;&gt;S51,INT(MAX(T$4:T51))+1,INT(MAX(T$4:T51)))+0.5,IF(S52&lt;&gt;S51,INT(MAX(T$4:T51))+1,INT(MAX(T$4:T51)))))))</f>
        <v>#N/A</v>
      </c>
      <c r="U52" s="10" t="str">
        <f t="shared" ca="1" si="12"/>
        <v/>
      </c>
      <c r="V52" s="10">
        <f t="shared" ca="1" si="13"/>
        <v>1</v>
      </c>
      <c r="W52" s="10">
        <f t="shared" ca="1" si="14"/>
        <v>1</v>
      </c>
      <c r="X52" s="10" t="str">
        <f t="shared" ca="1" si="7"/>
        <v/>
      </c>
      <c r="Y52" s="10" t="str">
        <f t="shared" ca="1" si="8"/>
        <v/>
      </c>
      <c r="Z52">
        <v>245</v>
      </c>
    </row>
    <row r="53" spans="1:26" ht="15.75" thickBot="1" x14ac:dyDescent="0.3">
      <c r="A53" s="107"/>
      <c r="B53" s="135" t="s">
        <v>24</v>
      </c>
      <c r="C53" s="136">
        <f>SUM(C49:C52)</f>
        <v>0</v>
      </c>
      <c r="D53" s="136">
        <f>SUM(D49:D52)</f>
        <v>0</v>
      </c>
      <c r="E53" s="123" t="e">
        <f t="shared" si="9"/>
        <v>#N/A</v>
      </c>
      <c r="F53" s="150"/>
      <c r="G53" s="138" t="e">
        <f t="shared" ca="1" si="0"/>
        <v>#N/A</v>
      </c>
      <c r="H53" s="139" t="e">
        <f t="shared" ca="1" si="1"/>
        <v>#N/A</v>
      </c>
      <c r="I53" s="125" t="e">
        <f t="shared" ca="1" si="2"/>
        <v>#N/A</v>
      </c>
      <c r="J53" s="96" t="e">
        <f t="shared" ca="1" si="3"/>
        <v>#N/A</v>
      </c>
      <c r="K53" s="154"/>
      <c r="L53" s="154" t="e">
        <f t="shared" ca="1" si="15"/>
        <v>#N/A</v>
      </c>
      <c r="M53" s="206"/>
      <c r="N53" s="110" t="e">
        <f t="shared" ca="1" si="5"/>
        <v>#N/A</v>
      </c>
      <c r="O53" s="111" t="e">
        <f t="shared" ca="1" si="6"/>
        <v>#N/A</v>
      </c>
      <c r="P53" s="68"/>
      <c r="Q53" s="75"/>
      <c r="R53" s="13" t="str">
        <f t="shared" ca="1" si="10"/>
        <v/>
      </c>
      <c r="S53" s="13" t="str">
        <f t="shared" ca="1" si="11"/>
        <v/>
      </c>
      <c r="T53" s="13" t="e">
        <f ca="1">IF(AND(T52="",S53=S51),T51,IF(AND(K53="",G53&lt;&gt;"",M53=""),IF(ISNA(J53),"",IF(R53=0,IF(S53&lt;&gt;S52,INT(MAX(T$4:T52))+1,INT(MAX(T$4:T52)))+0.5,IF(S53&lt;&gt;S52,INT(MAX(T$4:T52))+1,INT(MAX(T$4:T52)))))))</f>
        <v>#N/A</v>
      </c>
      <c r="U53" s="10" t="str">
        <f t="shared" ca="1" si="12"/>
        <v/>
      </c>
      <c r="V53" s="10">
        <f t="shared" ca="1" si="13"/>
        <v>1</v>
      </c>
      <c r="W53" s="10">
        <f t="shared" ca="1" si="14"/>
        <v>1</v>
      </c>
      <c r="X53" s="10" t="str">
        <f t="shared" ca="1" si="7"/>
        <v/>
      </c>
      <c r="Y53" s="10" t="str">
        <f t="shared" ca="1" si="8"/>
        <v/>
      </c>
      <c r="Z53">
        <v>250</v>
      </c>
    </row>
    <row r="54" spans="1:26" ht="15" x14ac:dyDescent="0.25">
      <c r="A54" s="204"/>
      <c r="B54" s="133">
        <v>1</v>
      </c>
      <c r="C54" s="106"/>
      <c r="D54" s="106"/>
      <c r="E54" s="88" t="e">
        <f t="shared" si="9"/>
        <v>#N/A</v>
      </c>
      <c r="F54" s="150"/>
      <c r="G54" s="138" t="e">
        <f t="shared" ca="1" si="0"/>
        <v>#N/A</v>
      </c>
      <c r="H54" s="139" t="e">
        <f t="shared" ca="1" si="1"/>
        <v>#N/A</v>
      </c>
      <c r="I54" s="125" t="e">
        <f t="shared" ca="1" si="2"/>
        <v>#N/A</v>
      </c>
      <c r="J54" s="96" t="e">
        <f t="shared" ca="1" si="3"/>
        <v>#N/A</v>
      </c>
      <c r="K54" s="154"/>
      <c r="L54" s="154" t="e">
        <f t="shared" ca="1" si="15"/>
        <v>#N/A</v>
      </c>
      <c r="M54" s="206"/>
      <c r="N54" s="110" t="e">
        <f t="shared" ca="1" si="5"/>
        <v>#N/A</v>
      </c>
      <c r="O54" s="111" t="e">
        <f t="shared" ca="1" si="6"/>
        <v>#N/A</v>
      </c>
      <c r="P54" s="68"/>
      <c r="Q54" s="75"/>
      <c r="R54" s="13" t="str">
        <f t="shared" ca="1" si="10"/>
        <v/>
      </c>
      <c r="S54" s="13" t="str">
        <f t="shared" ca="1" si="11"/>
        <v/>
      </c>
      <c r="T54" s="13" t="e">
        <f ca="1">IF(AND(T53="",S54=S52),T52,IF(AND(K54="",G54&lt;&gt;"",M54=""),IF(ISNA(J54),"",IF(R54=0,IF(S54&lt;&gt;S53,INT(MAX(T$4:T53))+1,INT(MAX(T$4:T53)))+0.5,IF(S54&lt;&gt;S53,INT(MAX(T$4:T53))+1,INT(MAX(T$4:T53)))))))</f>
        <v>#N/A</v>
      </c>
      <c r="U54" s="10" t="str">
        <f t="shared" ca="1" si="12"/>
        <v/>
      </c>
      <c r="V54" s="10">
        <f t="shared" ca="1" si="13"/>
        <v>1</v>
      </c>
      <c r="W54" s="10">
        <f t="shared" ca="1" si="14"/>
        <v>1</v>
      </c>
      <c r="X54" s="10" t="str">
        <f t="shared" ca="1" si="7"/>
        <v/>
      </c>
      <c r="Y54" s="10" t="str">
        <f t="shared" ca="1" si="8"/>
        <v/>
      </c>
      <c r="Z54">
        <v>255</v>
      </c>
    </row>
    <row r="55" spans="1:26" ht="15" x14ac:dyDescent="0.25">
      <c r="A55" s="205"/>
      <c r="B55" s="134">
        <v>2</v>
      </c>
      <c r="C55" s="24"/>
      <c r="D55" s="24"/>
      <c r="E55" s="89" t="e">
        <f t="shared" si="9"/>
        <v>#N/A</v>
      </c>
      <c r="F55" s="150"/>
      <c r="G55" s="138" t="e">
        <f t="shared" ca="1" si="0"/>
        <v>#N/A</v>
      </c>
      <c r="H55" s="139" t="e">
        <f t="shared" ca="1" si="1"/>
        <v>#N/A</v>
      </c>
      <c r="I55" s="125" t="e">
        <f t="shared" ca="1" si="2"/>
        <v>#N/A</v>
      </c>
      <c r="J55" s="96" t="e">
        <f t="shared" ca="1" si="3"/>
        <v>#N/A</v>
      </c>
      <c r="K55" s="154"/>
      <c r="L55" s="154" t="e">
        <f t="shared" ca="1" si="15"/>
        <v>#N/A</v>
      </c>
      <c r="M55" s="206"/>
      <c r="N55" s="110" t="e">
        <f t="shared" ca="1" si="5"/>
        <v>#N/A</v>
      </c>
      <c r="O55" s="111" t="e">
        <f t="shared" ca="1" si="6"/>
        <v>#N/A</v>
      </c>
      <c r="P55" s="68"/>
      <c r="Q55" s="75"/>
      <c r="R55" s="13" t="str">
        <f t="shared" ca="1" si="10"/>
        <v/>
      </c>
      <c r="S55" s="13" t="str">
        <f t="shared" ca="1" si="11"/>
        <v/>
      </c>
      <c r="T55" s="13" t="e">
        <f ca="1">IF(AND(T54="",S55=S53),T53,IF(AND(K55="",G55&lt;&gt;"",M55=""),IF(ISNA(J55),"",IF(R55=0,IF(S55&lt;&gt;S54,INT(MAX(T$4:T54))+1,INT(MAX(T$4:T54)))+0.5,IF(S55&lt;&gt;S54,INT(MAX(T$4:T54))+1,INT(MAX(T$4:T54)))))))</f>
        <v>#N/A</v>
      </c>
      <c r="U55" s="10" t="str">
        <f t="shared" ca="1" si="12"/>
        <v/>
      </c>
      <c r="V55" s="10">
        <f t="shared" ca="1" si="13"/>
        <v>1</v>
      </c>
      <c r="W55" s="10">
        <f t="shared" ca="1" si="14"/>
        <v>1</v>
      </c>
      <c r="X55" s="10" t="str">
        <f t="shared" ca="1" si="7"/>
        <v/>
      </c>
      <c r="Y55" s="10" t="str">
        <f t="shared" ca="1" si="8"/>
        <v/>
      </c>
      <c r="Z55">
        <v>260</v>
      </c>
    </row>
    <row r="56" spans="1:26" ht="15" x14ac:dyDescent="0.25">
      <c r="A56" s="205"/>
      <c r="B56" s="134">
        <v>3</v>
      </c>
      <c r="C56" s="24"/>
      <c r="D56" s="24"/>
      <c r="E56" s="89" t="e">
        <f t="shared" si="9"/>
        <v>#N/A</v>
      </c>
      <c r="F56" s="150"/>
      <c r="G56" s="138" t="e">
        <f t="shared" ca="1" si="0"/>
        <v>#N/A</v>
      </c>
      <c r="H56" s="139" t="e">
        <f t="shared" ca="1" si="1"/>
        <v>#N/A</v>
      </c>
      <c r="I56" s="125" t="e">
        <f t="shared" ca="1" si="2"/>
        <v>#N/A</v>
      </c>
      <c r="J56" s="96" t="e">
        <f t="shared" ca="1" si="3"/>
        <v>#N/A</v>
      </c>
      <c r="K56" s="154"/>
      <c r="L56" s="154" t="e">
        <f t="shared" ca="1" si="15"/>
        <v>#N/A</v>
      </c>
      <c r="M56" s="206"/>
      <c r="N56" s="110" t="e">
        <f t="shared" ca="1" si="5"/>
        <v>#N/A</v>
      </c>
      <c r="O56" s="111" t="e">
        <f t="shared" ca="1" si="6"/>
        <v>#N/A</v>
      </c>
      <c r="P56" s="68"/>
      <c r="Q56" s="75"/>
      <c r="R56" s="13" t="str">
        <f t="shared" ca="1" si="10"/>
        <v/>
      </c>
      <c r="S56" s="13" t="str">
        <f t="shared" ca="1" si="11"/>
        <v/>
      </c>
      <c r="T56" s="13" t="e">
        <f ca="1">IF(AND(T55="",S56=S54),T54,IF(AND(K56="",G56&lt;&gt;"",M56=""),IF(ISNA(J56),"",IF(R56=0,IF(S56&lt;&gt;S55,INT(MAX(T$4:T55))+1,INT(MAX(T$4:T55)))+0.5,IF(S56&lt;&gt;S55,INT(MAX(T$4:T55))+1,INT(MAX(T$4:T55)))))))</f>
        <v>#N/A</v>
      </c>
      <c r="U56" s="10" t="str">
        <f t="shared" ca="1" si="12"/>
        <v/>
      </c>
      <c r="V56" s="10">
        <f t="shared" ca="1" si="13"/>
        <v>1</v>
      </c>
      <c r="W56" s="10">
        <f t="shared" ca="1" si="14"/>
        <v>1</v>
      </c>
      <c r="X56" s="10" t="str">
        <f t="shared" ca="1" si="7"/>
        <v/>
      </c>
      <c r="Y56" s="10" t="str">
        <f t="shared" ca="1" si="8"/>
        <v/>
      </c>
      <c r="Z56">
        <v>265</v>
      </c>
    </row>
    <row r="57" spans="1:26" ht="15" x14ac:dyDescent="0.25">
      <c r="A57" s="205"/>
      <c r="B57" s="134">
        <v>4</v>
      </c>
      <c r="C57" s="24"/>
      <c r="D57" s="24"/>
      <c r="E57" s="89" t="e">
        <f t="shared" si="9"/>
        <v>#N/A</v>
      </c>
      <c r="F57" s="150"/>
      <c r="G57" s="138" t="e">
        <f t="shared" ca="1" si="0"/>
        <v>#N/A</v>
      </c>
      <c r="H57" s="139" t="e">
        <f t="shared" ca="1" si="1"/>
        <v>#N/A</v>
      </c>
      <c r="I57" s="125" t="e">
        <f t="shared" ca="1" si="2"/>
        <v>#N/A</v>
      </c>
      <c r="J57" s="96" t="e">
        <f t="shared" ca="1" si="3"/>
        <v>#N/A</v>
      </c>
      <c r="K57" s="154"/>
      <c r="L57" s="154" t="e">
        <f t="shared" ca="1" si="15"/>
        <v>#N/A</v>
      </c>
      <c r="M57" s="206"/>
      <c r="N57" s="110" t="e">
        <f t="shared" ca="1" si="5"/>
        <v>#N/A</v>
      </c>
      <c r="O57" s="111" t="e">
        <f t="shared" ca="1" si="6"/>
        <v>#N/A</v>
      </c>
      <c r="P57" s="68"/>
      <c r="Q57" s="75"/>
      <c r="R57" s="13" t="str">
        <f t="shared" ca="1" si="10"/>
        <v/>
      </c>
      <c r="S57" s="13" t="str">
        <f t="shared" ca="1" si="11"/>
        <v/>
      </c>
      <c r="T57" s="13" t="e">
        <f ca="1">IF(AND(T56="",S57=S55),T55,IF(AND(K57="",G57&lt;&gt;"",M57=""),IF(ISNA(J57),"",IF(R57=0,IF(S57&lt;&gt;S56,INT(MAX(T$4:T56))+1,INT(MAX(T$4:T56)))+0.5,IF(S57&lt;&gt;S56,INT(MAX(T$4:T56))+1,INT(MAX(T$4:T56)))))))</f>
        <v>#N/A</v>
      </c>
      <c r="U57" s="10" t="str">
        <f t="shared" ca="1" si="12"/>
        <v/>
      </c>
      <c r="V57" s="10">
        <f t="shared" ca="1" si="13"/>
        <v>1</v>
      </c>
      <c r="W57" s="10">
        <f t="shared" ca="1" si="14"/>
        <v>1</v>
      </c>
      <c r="X57" s="10" t="str">
        <f t="shared" ca="1" si="7"/>
        <v/>
      </c>
      <c r="Y57" s="10" t="str">
        <f t="shared" ca="1" si="8"/>
        <v/>
      </c>
      <c r="Z57">
        <v>270</v>
      </c>
    </row>
    <row r="58" spans="1:26" ht="15.75" thickBot="1" x14ac:dyDescent="0.3">
      <c r="A58" s="107"/>
      <c r="B58" s="135" t="s">
        <v>24</v>
      </c>
      <c r="C58" s="136">
        <f>SUM(C54:C57)</f>
        <v>0</v>
      </c>
      <c r="D58" s="136">
        <f>SUM(D54:D57)</f>
        <v>0</v>
      </c>
      <c r="E58" s="123" t="e">
        <f t="shared" si="9"/>
        <v>#N/A</v>
      </c>
      <c r="F58" s="150"/>
      <c r="G58" s="138" t="e">
        <f t="shared" ca="1" si="0"/>
        <v>#N/A</v>
      </c>
      <c r="H58" s="139" t="e">
        <f t="shared" ca="1" si="1"/>
        <v>#N/A</v>
      </c>
      <c r="I58" s="125" t="e">
        <f t="shared" ca="1" si="2"/>
        <v>#N/A</v>
      </c>
      <c r="J58" s="96" t="e">
        <f t="shared" ca="1" si="3"/>
        <v>#N/A</v>
      </c>
      <c r="K58" s="154"/>
      <c r="L58" s="154" t="e">
        <f t="shared" ca="1" si="15"/>
        <v>#N/A</v>
      </c>
      <c r="M58" s="206"/>
      <c r="N58" s="110" t="e">
        <f t="shared" ca="1" si="5"/>
        <v>#N/A</v>
      </c>
      <c r="O58" s="111" t="e">
        <f t="shared" ca="1" si="6"/>
        <v>#N/A</v>
      </c>
      <c r="P58" s="68"/>
      <c r="Q58" s="75"/>
      <c r="R58" s="13" t="str">
        <f t="shared" ca="1" si="10"/>
        <v/>
      </c>
      <c r="S58" s="13" t="str">
        <f t="shared" ca="1" si="11"/>
        <v/>
      </c>
      <c r="T58" s="13" t="e">
        <f ca="1">IF(AND(T57="",S58=S56),T56,IF(AND(K58="",G58&lt;&gt;"",M58=""),IF(ISNA(J58),"",IF(R58=0,IF(S58&lt;&gt;S57,INT(MAX(T$4:T57))+1,INT(MAX(T$4:T57)))+0.5,IF(S58&lt;&gt;S57,INT(MAX(T$4:T57))+1,INT(MAX(T$4:T57)))))))</f>
        <v>#N/A</v>
      </c>
      <c r="U58" s="10" t="str">
        <f t="shared" ca="1" si="12"/>
        <v/>
      </c>
      <c r="V58" s="10">
        <f t="shared" ca="1" si="13"/>
        <v>1</v>
      </c>
      <c r="W58" s="10">
        <f t="shared" ca="1" si="14"/>
        <v>1</v>
      </c>
      <c r="X58" s="10" t="str">
        <f t="shared" ca="1" si="7"/>
        <v/>
      </c>
      <c r="Y58" s="10" t="str">
        <f t="shared" ca="1" si="8"/>
        <v/>
      </c>
      <c r="Z58">
        <v>275</v>
      </c>
    </row>
    <row r="59" spans="1:26" ht="15" x14ac:dyDescent="0.25">
      <c r="A59" s="204"/>
      <c r="B59" s="133">
        <v>1</v>
      </c>
      <c r="C59" s="106"/>
      <c r="D59" s="106"/>
      <c r="E59" s="88" t="e">
        <f t="shared" si="9"/>
        <v>#N/A</v>
      </c>
      <c r="F59" s="150"/>
      <c r="G59" s="138" t="e">
        <f t="shared" ca="1" si="0"/>
        <v>#N/A</v>
      </c>
      <c r="H59" s="139" t="e">
        <f t="shared" ca="1" si="1"/>
        <v>#N/A</v>
      </c>
      <c r="I59" s="125" t="e">
        <f t="shared" ca="1" si="2"/>
        <v>#N/A</v>
      </c>
      <c r="J59" s="96" t="e">
        <f t="shared" ca="1" si="3"/>
        <v>#N/A</v>
      </c>
      <c r="K59" s="154"/>
      <c r="L59" s="154" t="e">
        <f t="shared" ca="1" si="15"/>
        <v>#N/A</v>
      </c>
      <c r="M59" s="206"/>
      <c r="N59" s="110" t="e">
        <f t="shared" ca="1" si="5"/>
        <v>#N/A</v>
      </c>
      <c r="O59" s="111" t="e">
        <f t="shared" ca="1" si="6"/>
        <v>#N/A</v>
      </c>
      <c r="P59" s="68"/>
      <c r="Q59" s="75"/>
      <c r="R59" s="13" t="str">
        <f t="shared" ca="1" si="10"/>
        <v/>
      </c>
      <c r="S59" s="13" t="str">
        <f t="shared" ca="1" si="11"/>
        <v/>
      </c>
      <c r="T59" s="13" t="e">
        <f ca="1">IF(AND(T58="",S59=S57),T57,IF(AND(K59="",G59&lt;&gt;"",M59=""),IF(ISNA(J59),"",IF(R59=0,IF(S59&lt;&gt;S58,INT(MAX(T$4:T58))+1,INT(MAX(T$4:T58)))+0.5,IF(S59&lt;&gt;S58,INT(MAX(T$4:T58))+1,INT(MAX(T$4:T58)))))))</f>
        <v>#N/A</v>
      </c>
      <c r="U59" s="10" t="str">
        <f t="shared" ca="1" si="12"/>
        <v/>
      </c>
      <c r="V59" s="10">
        <f t="shared" ca="1" si="13"/>
        <v>1</v>
      </c>
      <c r="W59" s="10">
        <f t="shared" ca="1" si="14"/>
        <v>1</v>
      </c>
      <c r="X59" s="10" t="str">
        <f t="shared" ca="1" si="7"/>
        <v/>
      </c>
      <c r="Y59" s="10" t="str">
        <f t="shared" ca="1" si="8"/>
        <v/>
      </c>
      <c r="Z59">
        <v>280</v>
      </c>
    </row>
    <row r="60" spans="1:26" ht="15" x14ac:dyDescent="0.25">
      <c r="A60" s="205"/>
      <c r="B60" s="134">
        <v>2</v>
      </c>
      <c r="C60" s="24"/>
      <c r="D60" s="24"/>
      <c r="E60" s="89" t="e">
        <f t="shared" si="9"/>
        <v>#N/A</v>
      </c>
      <c r="F60" s="150"/>
      <c r="G60" s="138" t="e">
        <f t="shared" ca="1" si="0"/>
        <v>#N/A</v>
      </c>
      <c r="H60" s="139" t="e">
        <f t="shared" ca="1" si="1"/>
        <v>#N/A</v>
      </c>
      <c r="I60" s="125" t="e">
        <f t="shared" ca="1" si="2"/>
        <v>#N/A</v>
      </c>
      <c r="J60" s="96" t="e">
        <f t="shared" ca="1" si="3"/>
        <v>#N/A</v>
      </c>
      <c r="K60" s="154"/>
      <c r="L60" s="154" t="e">
        <f t="shared" ca="1" si="15"/>
        <v>#N/A</v>
      </c>
      <c r="M60" s="206"/>
      <c r="N60" s="110" t="e">
        <f t="shared" ca="1" si="5"/>
        <v>#N/A</v>
      </c>
      <c r="O60" s="111" t="e">
        <f t="shared" ca="1" si="6"/>
        <v>#N/A</v>
      </c>
      <c r="P60" s="68"/>
      <c r="Q60" s="75"/>
      <c r="R60" s="13" t="str">
        <f t="shared" ca="1" si="10"/>
        <v/>
      </c>
      <c r="S60" s="13" t="str">
        <f t="shared" ca="1" si="11"/>
        <v/>
      </c>
      <c r="T60" s="13" t="e">
        <f ca="1">IF(AND(T59="",S60=S58),T58,IF(AND(K60="",G60&lt;&gt;"",M60=""),IF(ISNA(J60),"",IF(R60=0,IF(S60&lt;&gt;S59,INT(MAX(T$4:T59))+1,INT(MAX(T$4:T59)))+0.5,IF(S60&lt;&gt;S59,INT(MAX(T$4:T59))+1,INT(MAX(T$4:T59)))))))</f>
        <v>#N/A</v>
      </c>
      <c r="U60" s="10" t="str">
        <f t="shared" ca="1" si="12"/>
        <v/>
      </c>
      <c r="V60" s="10">
        <f t="shared" ca="1" si="13"/>
        <v>1</v>
      </c>
      <c r="W60" s="10">
        <f t="shared" ca="1" si="14"/>
        <v>1</v>
      </c>
      <c r="X60" s="10" t="str">
        <f t="shared" ca="1" si="7"/>
        <v/>
      </c>
      <c r="Y60" s="10" t="str">
        <f t="shared" ca="1" si="8"/>
        <v/>
      </c>
      <c r="Z60">
        <v>285</v>
      </c>
    </row>
    <row r="61" spans="1:26" ht="15" x14ac:dyDescent="0.25">
      <c r="A61" s="205"/>
      <c r="B61" s="134">
        <v>3</v>
      </c>
      <c r="C61" s="24"/>
      <c r="D61" s="24"/>
      <c r="E61" s="89" t="e">
        <f t="shared" si="9"/>
        <v>#N/A</v>
      </c>
      <c r="F61" s="150"/>
      <c r="G61" s="138" t="e">
        <f t="shared" ca="1" si="0"/>
        <v>#N/A</v>
      </c>
      <c r="H61" s="139" t="e">
        <f t="shared" ca="1" si="1"/>
        <v>#N/A</v>
      </c>
      <c r="I61" s="125" t="e">
        <f t="shared" ca="1" si="2"/>
        <v>#N/A</v>
      </c>
      <c r="J61" s="96" t="e">
        <f t="shared" ca="1" si="3"/>
        <v>#N/A</v>
      </c>
      <c r="K61" s="154"/>
      <c r="L61" s="154" t="e">
        <f t="shared" ca="1" si="15"/>
        <v>#N/A</v>
      </c>
      <c r="M61" s="206"/>
      <c r="N61" s="110" t="e">
        <f t="shared" ca="1" si="5"/>
        <v>#N/A</v>
      </c>
      <c r="O61" s="111" t="e">
        <f t="shared" ca="1" si="6"/>
        <v>#N/A</v>
      </c>
      <c r="P61" s="68"/>
      <c r="Q61" s="75"/>
      <c r="R61" s="13" t="str">
        <f t="shared" ca="1" si="10"/>
        <v/>
      </c>
      <c r="S61" s="13" t="str">
        <f t="shared" ca="1" si="11"/>
        <v/>
      </c>
      <c r="T61" s="13" t="e">
        <f ca="1">IF(AND(T60="",S61=S59),T59,IF(AND(K61="",G61&lt;&gt;"",M61=""),IF(ISNA(J61),"",IF(R61=0,IF(S61&lt;&gt;S60,INT(MAX(T$4:T60))+1,INT(MAX(T$4:T60)))+0.5,IF(S61&lt;&gt;S60,INT(MAX(T$4:T60))+1,INT(MAX(T$4:T60)))))))</f>
        <v>#N/A</v>
      </c>
      <c r="U61" s="10" t="str">
        <f t="shared" ca="1" si="12"/>
        <v/>
      </c>
      <c r="V61" s="10">
        <f t="shared" ca="1" si="13"/>
        <v>1</v>
      </c>
      <c r="W61" s="10">
        <f t="shared" ca="1" si="14"/>
        <v>1</v>
      </c>
      <c r="X61" s="10" t="str">
        <f t="shared" ca="1" si="7"/>
        <v/>
      </c>
      <c r="Y61" s="10" t="str">
        <f t="shared" ca="1" si="8"/>
        <v/>
      </c>
      <c r="Z61">
        <v>290</v>
      </c>
    </row>
    <row r="62" spans="1:26" ht="15" x14ac:dyDescent="0.25">
      <c r="A62" s="205"/>
      <c r="B62" s="134">
        <v>4</v>
      </c>
      <c r="C62" s="24"/>
      <c r="D62" s="24"/>
      <c r="E62" s="89" t="e">
        <f t="shared" si="9"/>
        <v>#N/A</v>
      </c>
      <c r="F62" s="150"/>
      <c r="G62" s="138" t="e">
        <f t="shared" ca="1" si="0"/>
        <v>#N/A</v>
      </c>
      <c r="H62" s="139" t="e">
        <f t="shared" ca="1" si="1"/>
        <v>#N/A</v>
      </c>
      <c r="I62" s="125" t="e">
        <f t="shared" ca="1" si="2"/>
        <v>#N/A</v>
      </c>
      <c r="J62" s="96" t="e">
        <f t="shared" ca="1" si="3"/>
        <v>#N/A</v>
      </c>
      <c r="K62" s="154"/>
      <c r="L62" s="154" t="e">
        <f t="shared" ca="1" si="15"/>
        <v>#N/A</v>
      </c>
      <c r="M62" s="206"/>
      <c r="N62" s="110" t="e">
        <f t="shared" ca="1" si="5"/>
        <v>#N/A</v>
      </c>
      <c r="O62" s="111" t="e">
        <f t="shared" ca="1" si="6"/>
        <v>#N/A</v>
      </c>
      <c r="P62" s="68"/>
      <c r="Q62" s="75"/>
      <c r="R62" s="13" t="str">
        <f t="shared" ca="1" si="10"/>
        <v/>
      </c>
      <c r="S62" s="13" t="str">
        <f t="shared" ca="1" si="11"/>
        <v/>
      </c>
      <c r="T62" s="13" t="e">
        <f ca="1">IF(AND(T61="",S62=S60),T60,IF(AND(K62="",G62&lt;&gt;"",M62=""),IF(ISNA(J62),"",IF(R62=0,IF(S62&lt;&gt;S61,INT(MAX(T$4:T61))+1,INT(MAX(T$4:T61)))+0.5,IF(S62&lt;&gt;S61,INT(MAX(T$4:T61))+1,INT(MAX(T$4:T61)))))))</f>
        <v>#N/A</v>
      </c>
      <c r="U62" s="10" t="str">
        <f t="shared" ca="1" si="12"/>
        <v/>
      </c>
      <c r="V62" s="10">
        <f t="shared" ca="1" si="13"/>
        <v>1</v>
      </c>
      <c r="W62" s="10">
        <f t="shared" ca="1" si="14"/>
        <v>1</v>
      </c>
      <c r="X62" s="10" t="str">
        <f t="shared" ca="1" si="7"/>
        <v/>
      </c>
      <c r="Y62" s="10" t="str">
        <f t="shared" ca="1" si="8"/>
        <v/>
      </c>
      <c r="Z62">
        <v>295</v>
      </c>
    </row>
    <row r="63" spans="1:26" ht="15.75" thickBot="1" x14ac:dyDescent="0.3">
      <c r="A63" s="107"/>
      <c r="B63" s="135" t="s">
        <v>24</v>
      </c>
      <c r="C63" s="136">
        <f>SUM(C59:C62)</f>
        <v>0</v>
      </c>
      <c r="D63" s="136">
        <f>SUM(D59:D62)</f>
        <v>0</v>
      </c>
      <c r="E63" s="123" t="e">
        <f t="shared" si="9"/>
        <v>#N/A</v>
      </c>
      <c r="F63" s="150"/>
      <c r="G63" s="138" t="e">
        <f t="shared" ca="1" si="0"/>
        <v>#N/A</v>
      </c>
      <c r="H63" s="139" t="e">
        <f t="shared" ca="1" si="1"/>
        <v>#N/A</v>
      </c>
      <c r="I63" s="125" t="e">
        <f t="shared" ca="1" si="2"/>
        <v>#N/A</v>
      </c>
      <c r="J63" s="96" t="e">
        <f t="shared" ca="1" si="3"/>
        <v>#N/A</v>
      </c>
      <c r="K63" s="154"/>
      <c r="L63" s="154" t="e">
        <f t="shared" ca="1" si="15"/>
        <v>#N/A</v>
      </c>
      <c r="M63" s="206"/>
      <c r="N63" s="110" t="e">
        <f t="shared" ca="1" si="5"/>
        <v>#N/A</v>
      </c>
      <c r="O63" s="111" t="e">
        <f t="shared" ca="1" si="6"/>
        <v>#N/A</v>
      </c>
      <c r="P63" s="68"/>
      <c r="Q63" s="75"/>
      <c r="R63" s="13" t="str">
        <f t="shared" ca="1" si="10"/>
        <v/>
      </c>
      <c r="S63" s="13" t="str">
        <f t="shared" ca="1" si="11"/>
        <v/>
      </c>
      <c r="T63" s="13" t="e">
        <f ca="1">IF(AND(T62="",S63=S61),T61,IF(AND(K63="",G63&lt;&gt;"",M63=""),IF(ISNA(J63),"",IF(R63=0,IF(S63&lt;&gt;S62,INT(MAX(T$4:T62))+1,INT(MAX(T$4:T62)))+0.5,IF(S63&lt;&gt;S62,INT(MAX(T$4:T62))+1,INT(MAX(T$4:T62)))))))</f>
        <v>#N/A</v>
      </c>
      <c r="U63" s="10" t="str">
        <f t="shared" ca="1" si="12"/>
        <v/>
      </c>
      <c r="V63" s="10">
        <f t="shared" ca="1" si="13"/>
        <v>1</v>
      </c>
      <c r="W63" s="10">
        <f t="shared" ca="1" si="14"/>
        <v>1</v>
      </c>
      <c r="X63" s="10" t="str">
        <f t="shared" ca="1" si="7"/>
        <v/>
      </c>
      <c r="Y63" s="10" t="str">
        <f t="shared" ca="1" si="8"/>
        <v/>
      </c>
      <c r="Z63">
        <v>300</v>
      </c>
    </row>
    <row r="64" spans="1:26" ht="15" x14ac:dyDescent="0.25">
      <c r="A64" s="204"/>
      <c r="B64" s="133">
        <v>1</v>
      </c>
      <c r="C64" s="106"/>
      <c r="D64" s="106"/>
      <c r="E64" s="88" t="e">
        <f t="shared" si="9"/>
        <v>#N/A</v>
      </c>
      <c r="F64" s="150"/>
      <c r="G64" s="138" t="e">
        <f t="shared" ca="1" si="0"/>
        <v>#N/A</v>
      </c>
      <c r="H64" s="139" t="e">
        <f t="shared" ca="1" si="1"/>
        <v>#N/A</v>
      </c>
      <c r="I64" s="125" t="e">
        <f t="shared" ca="1" si="2"/>
        <v>#N/A</v>
      </c>
      <c r="J64" s="96" t="e">
        <f t="shared" ca="1" si="3"/>
        <v>#N/A</v>
      </c>
      <c r="K64" s="154"/>
      <c r="L64" s="154" t="e">
        <f t="shared" ca="1" si="15"/>
        <v>#N/A</v>
      </c>
      <c r="M64" s="206"/>
      <c r="N64" s="110" t="e">
        <f t="shared" ca="1" si="5"/>
        <v>#N/A</v>
      </c>
      <c r="O64" s="111" t="e">
        <f t="shared" ca="1" si="6"/>
        <v>#N/A</v>
      </c>
      <c r="P64" s="68"/>
      <c r="Q64" s="75"/>
      <c r="R64" s="13" t="str">
        <f t="shared" ca="1" si="10"/>
        <v/>
      </c>
      <c r="S64" s="13" t="str">
        <f t="shared" ca="1" si="11"/>
        <v/>
      </c>
      <c r="T64" s="13" t="e">
        <f ca="1">IF(AND(T63="",S64=S62),T62,IF(AND(K64="",G64&lt;&gt;"",M64=""),IF(ISNA(J64),"",IF(R64=0,IF(S64&lt;&gt;S63,INT(MAX(T$4:T63))+1,INT(MAX(T$4:T63)))+0.5,IF(S64&lt;&gt;S63,INT(MAX(T$4:T63))+1,INT(MAX(T$4:T63)))))))</f>
        <v>#N/A</v>
      </c>
      <c r="U64" s="10" t="str">
        <f t="shared" ca="1" si="12"/>
        <v/>
      </c>
      <c r="V64" s="10">
        <f t="shared" ca="1" si="13"/>
        <v>1</v>
      </c>
      <c r="W64" s="10">
        <f t="shared" ca="1" si="14"/>
        <v>1</v>
      </c>
      <c r="X64" s="10" t="str">
        <f t="shared" ca="1" si="7"/>
        <v/>
      </c>
      <c r="Y64" s="10" t="str">
        <f t="shared" ca="1" si="8"/>
        <v/>
      </c>
      <c r="Z64">
        <v>305</v>
      </c>
    </row>
    <row r="65" spans="1:26" ht="15" x14ac:dyDescent="0.25">
      <c r="A65" s="205"/>
      <c r="B65" s="134">
        <v>2</v>
      </c>
      <c r="C65" s="24"/>
      <c r="D65" s="24"/>
      <c r="E65" s="89" t="e">
        <f t="shared" si="9"/>
        <v>#N/A</v>
      </c>
      <c r="F65" s="150"/>
      <c r="G65" s="138" t="e">
        <f t="shared" ca="1" si="0"/>
        <v>#N/A</v>
      </c>
      <c r="H65" s="139" t="e">
        <f t="shared" ca="1" si="1"/>
        <v>#N/A</v>
      </c>
      <c r="I65" s="125" t="e">
        <f t="shared" ca="1" si="2"/>
        <v>#N/A</v>
      </c>
      <c r="J65" s="96" t="e">
        <f t="shared" ca="1" si="3"/>
        <v>#N/A</v>
      </c>
      <c r="K65" s="154"/>
      <c r="L65" s="154" t="e">
        <f t="shared" ca="1" si="15"/>
        <v>#N/A</v>
      </c>
      <c r="M65" s="206"/>
      <c r="N65" s="110" t="e">
        <f t="shared" ca="1" si="5"/>
        <v>#N/A</v>
      </c>
      <c r="O65" s="111" t="e">
        <f t="shared" ca="1" si="6"/>
        <v>#N/A</v>
      </c>
      <c r="P65" s="68"/>
      <c r="Q65" s="75"/>
      <c r="R65" s="13" t="str">
        <f t="shared" ca="1" si="10"/>
        <v/>
      </c>
      <c r="S65" s="13" t="str">
        <f t="shared" ca="1" si="11"/>
        <v/>
      </c>
      <c r="T65" s="13" t="e">
        <f ca="1">IF(AND(T64="",S65=S63),T63,IF(AND(K65="",G65&lt;&gt;"",M65=""),IF(ISNA(J65),"",IF(R65=0,IF(S65&lt;&gt;S64,INT(MAX(T$4:T64))+1,INT(MAX(T$4:T64)))+0.5,IF(S65&lt;&gt;S64,INT(MAX(T$4:T64))+1,INT(MAX(T$4:T64)))))))</f>
        <v>#N/A</v>
      </c>
      <c r="U65" s="10" t="str">
        <f t="shared" ca="1" si="12"/>
        <v/>
      </c>
      <c r="V65" s="10">
        <f t="shared" ca="1" si="13"/>
        <v>1</v>
      </c>
      <c r="W65" s="10">
        <f t="shared" ca="1" si="14"/>
        <v>1</v>
      </c>
      <c r="X65" s="10" t="str">
        <f t="shared" ca="1" si="7"/>
        <v/>
      </c>
      <c r="Y65" s="10" t="str">
        <f t="shared" ca="1" si="8"/>
        <v/>
      </c>
      <c r="Z65">
        <v>310</v>
      </c>
    </row>
    <row r="66" spans="1:26" ht="15" x14ac:dyDescent="0.25">
      <c r="A66" s="205"/>
      <c r="B66" s="134">
        <v>3</v>
      </c>
      <c r="C66" s="24"/>
      <c r="D66" s="24"/>
      <c r="E66" s="89" t="e">
        <f t="shared" si="9"/>
        <v>#N/A</v>
      </c>
      <c r="F66" s="150"/>
      <c r="G66" s="138" t="e">
        <f t="shared" ca="1" si="0"/>
        <v>#N/A</v>
      </c>
      <c r="H66" s="139" t="e">
        <f t="shared" ca="1" si="1"/>
        <v>#N/A</v>
      </c>
      <c r="I66" s="125" t="e">
        <f t="shared" ca="1" si="2"/>
        <v>#N/A</v>
      </c>
      <c r="J66" s="96" t="e">
        <f t="shared" ca="1" si="3"/>
        <v>#N/A</v>
      </c>
      <c r="K66" s="154"/>
      <c r="L66" s="154" t="e">
        <f t="shared" ca="1" si="15"/>
        <v>#N/A</v>
      </c>
      <c r="M66" s="206"/>
      <c r="N66" s="110" t="e">
        <f t="shared" ca="1" si="5"/>
        <v>#N/A</v>
      </c>
      <c r="O66" s="111" t="e">
        <f t="shared" ca="1" si="6"/>
        <v>#N/A</v>
      </c>
      <c r="P66" s="68"/>
      <c r="Q66" s="75"/>
      <c r="R66" s="13" t="str">
        <f t="shared" ca="1" si="10"/>
        <v/>
      </c>
      <c r="S66" s="13" t="str">
        <f t="shared" ca="1" si="11"/>
        <v/>
      </c>
      <c r="T66" s="13" t="e">
        <f ca="1">IF(AND(T65="",S66=S64),T64,IF(AND(K66="",G66&lt;&gt;"",M66=""),IF(ISNA(J66),"",IF(R66=0,IF(S66&lt;&gt;S65,INT(MAX(T$4:T65))+1,INT(MAX(T$4:T65)))+0.5,IF(S66&lt;&gt;S65,INT(MAX(T$4:T65))+1,INT(MAX(T$4:T65)))))))</f>
        <v>#N/A</v>
      </c>
      <c r="U66" s="10" t="str">
        <f t="shared" ca="1" si="12"/>
        <v/>
      </c>
      <c r="V66" s="10">
        <f t="shared" ca="1" si="13"/>
        <v>1</v>
      </c>
      <c r="W66" s="10">
        <f t="shared" ca="1" si="14"/>
        <v>1</v>
      </c>
      <c r="X66" s="10" t="str">
        <f t="shared" ca="1" si="7"/>
        <v/>
      </c>
      <c r="Y66" s="10" t="str">
        <f t="shared" ca="1" si="8"/>
        <v/>
      </c>
      <c r="Z66">
        <v>315</v>
      </c>
    </row>
    <row r="67" spans="1:26" ht="15" x14ac:dyDescent="0.25">
      <c r="A67" s="205"/>
      <c r="B67" s="134">
        <v>4</v>
      </c>
      <c r="C67" s="24"/>
      <c r="D67" s="24"/>
      <c r="E67" s="89" t="e">
        <f t="shared" si="9"/>
        <v>#N/A</v>
      </c>
      <c r="F67" s="150"/>
      <c r="G67" s="138" t="e">
        <f t="shared" ca="1" si="0"/>
        <v>#N/A</v>
      </c>
      <c r="H67" s="139" t="e">
        <f t="shared" ca="1" si="1"/>
        <v>#N/A</v>
      </c>
      <c r="I67" s="125" t="e">
        <f t="shared" ca="1" si="2"/>
        <v>#N/A</v>
      </c>
      <c r="J67" s="96" t="e">
        <f t="shared" ca="1" si="3"/>
        <v>#N/A</v>
      </c>
      <c r="K67" s="154"/>
      <c r="L67" s="154" t="e">
        <f t="shared" ca="1" si="15"/>
        <v>#N/A</v>
      </c>
      <c r="M67" s="206"/>
      <c r="N67" s="110" t="e">
        <f t="shared" ca="1" si="5"/>
        <v>#N/A</v>
      </c>
      <c r="O67" s="111" t="e">
        <f t="shared" ca="1" si="6"/>
        <v>#N/A</v>
      </c>
      <c r="P67" s="68"/>
      <c r="Q67" s="75"/>
      <c r="R67" s="13" t="str">
        <f t="shared" ca="1" si="10"/>
        <v/>
      </c>
      <c r="S67" s="13" t="str">
        <f t="shared" ca="1" si="11"/>
        <v/>
      </c>
      <c r="T67" s="13" t="e">
        <f ca="1">IF(AND(T66="",S67=S65),T65,IF(AND(K67="",G67&lt;&gt;"",M67=""),IF(ISNA(J67),"",IF(R67=0,IF(S67&lt;&gt;S66,INT(MAX(T$4:T66))+1,INT(MAX(T$4:T66)))+0.5,IF(S67&lt;&gt;S66,INT(MAX(T$4:T66))+1,INT(MAX(T$4:T66)))))))</f>
        <v>#N/A</v>
      </c>
      <c r="U67" s="10" t="str">
        <f t="shared" ca="1" si="12"/>
        <v/>
      </c>
      <c r="V67" s="10">
        <f t="shared" ca="1" si="13"/>
        <v>1</v>
      </c>
      <c r="W67" s="10">
        <f t="shared" ca="1" si="14"/>
        <v>1</v>
      </c>
      <c r="X67" s="10" t="str">
        <f t="shared" ca="1" si="7"/>
        <v/>
      </c>
      <c r="Y67" s="10" t="str">
        <f t="shared" ca="1" si="8"/>
        <v/>
      </c>
      <c r="Z67">
        <v>320</v>
      </c>
    </row>
    <row r="68" spans="1:26" ht="15.75" thickBot="1" x14ac:dyDescent="0.3">
      <c r="A68" s="107"/>
      <c r="B68" s="135" t="s">
        <v>24</v>
      </c>
      <c r="C68" s="136">
        <f>SUM(C64:C67)</f>
        <v>0</v>
      </c>
      <c r="D68" s="136">
        <f>SUM(D64:D67)</f>
        <v>0</v>
      </c>
      <c r="E68" s="123" t="e">
        <f t="shared" si="9"/>
        <v>#N/A</v>
      </c>
      <c r="F68" s="150"/>
      <c r="G68" s="138" t="e">
        <f t="shared" ref="G68:G90" ca="1" si="16">IF(OFFSET($A$3,Z68,0)="",NA(),OFFSET($A$3,Z68,0))</f>
        <v>#N/A</v>
      </c>
      <c r="H68" s="139" t="e">
        <f t="shared" ref="H68:H90" ca="1" si="17">VLOOKUP(G68,$A$2:$E$124,3,0)</f>
        <v>#N/A</v>
      </c>
      <c r="I68" s="125" t="e">
        <f t="shared" ref="I68:I90" ca="1" si="18">VLOOKUP(G68,$A$2:$E$124,4,0)</f>
        <v>#N/A</v>
      </c>
      <c r="J68" s="96" t="e">
        <f t="shared" ca="1" si="3"/>
        <v>#N/A</v>
      </c>
      <c r="K68" s="154"/>
      <c r="L68" s="154" t="e">
        <f t="shared" ca="1" si="15"/>
        <v>#N/A</v>
      </c>
      <c r="M68" s="206"/>
      <c r="N68" s="110" t="e">
        <f t="shared" ca="1" si="5"/>
        <v>#N/A</v>
      </c>
      <c r="O68" s="111" t="e">
        <f t="shared" ca="1" si="6"/>
        <v>#N/A</v>
      </c>
      <c r="P68" s="68"/>
      <c r="Q68" s="75"/>
      <c r="R68" s="13" t="str">
        <f t="shared" ca="1" si="10"/>
        <v/>
      </c>
      <c r="S68" s="13" t="str">
        <f t="shared" ca="1" si="11"/>
        <v/>
      </c>
      <c r="T68" s="13" t="e">
        <f ca="1">IF(AND(T67="",S68=S66),T66,IF(AND(K68="",G68&lt;&gt;"",M68=""),IF(ISNA(J68),"",IF(R68=0,IF(S68&lt;&gt;S67,INT(MAX(T$4:T67))+1,INT(MAX(T$4:T67)))+0.5,IF(S68&lt;&gt;S67,INT(MAX(T$4:T67))+1,INT(MAX(T$4:T67)))))))</f>
        <v>#N/A</v>
      </c>
      <c r="U68" s="10" t="str">
        <f t="shared" ca="1" si="12"/>
        <v/>
      </c>
      <c r="V68" s="10">
        <f t="shared" ca="1" si="13"/>
        <v>1</v>
      </c>
      <c r="W68" s="10">
        <f t="shared" ca="1" si="14"/>
        <v>1</v>
      </c>
      <c r="X68" s="10" t="str">
        <f t="shared" ca="1" si="7"/>
        <v/>
      </c>
      <c r="Y68" s="10" t="str">
        <f t="shared" ca="1" si="8"/>
        <v/>
      </c>
      <c r="Z68">
        <v>325</v>
      </c>
    </row>
    <row r="69" spans="1:26" ht="15" x14ac:dyDescent="0.25">
      <c r="A69" s="204"/>
      <c r="B69" s="133">
        <v>1</v>
      </c>
      <c r="C69" s="106"/>
      <c r="D69" s="106"/>
      <c r="E69" s="88" t="e">
        <f t="shared" si="9"/>
        <v>#N/A</v>
      </c>
      <c r="F69" s="150"/>
      <c r="G69" s="138" t="e">
        <f t="shared" ca="1" si="16"/>
        <v>#N/A</v>
      </c>
      <c r="H69" s="139" t="e">
        <f t="shared" ca="1" si="17"/>
        <v>#N/A</v>
      </c>
      <c r="I69" s="125" t="e">
        <f t="shared" ca="1" si="18"/>
        <v>#N/A</v>
      </c>
      <c r="J69" s="96" t="e">
        <f t="shared" ref="J69:J90" ca="1" si="19">IF(COUNTA(G69:I69)&lt;3,NA(),IF(I69=0,#N/A,H69/I69%))</f>
        <v>#N/A</v>
      </c>
      <c r="K69" s="154"/>
      <c r="L69" s="154" t="e">
        <f t="shared" ca="1" si="15"/>
        <v>#N/A</v>
      </c>
      <c r="M69" s="206"/>
      <c r="N69" s="110" t="e">
        <f t="shared" ref="N69:N90" ca="1" si="20">IF(OR(L69=0,R69=0),#N/A,IF($J69&lt;&gt;$L69,IF(U69=J69,U69,#N/A),#N/A))</f>
        <v>#N/A</v>
      </c>
      <c r="O69" s="111" t="e">
        <f t="shared" ref="O69:O90" ca="1" si="21">IF(X69=J69,X69,IF(Y69=J69,Y69,#N/A))</f>
        <v>#N/A</v>
      </c>
      <c r="P69" s="68"/>
      <c r="Q69" s="75"/>
      <c r="R69" s="13" t="str">
        <f t="shared" ca="1" si="10"/>
        <v/>
      </c>
      <c r="S69" s="13" t="str">
        <f t="shared" ca="1" si="11"/>
        <v/>
      </c>
      <c r="T69" s="13" t="e">
        <f ca="1">IF(AND(T68="",S69=S67),T67,IF(AND(K69="",G69&lt;&gt;"",M69=""),IF(ISNA(J69),"",IF(R69=0,IF(S69&lt;&gt;S68,INT(MAX(T$4:T68))+1,INT(MAX(T$4:T68)))+0.5,IF(S69&lt;&gt;S68,INT(MAX(T$4:T68))+1,INT(MAX(T$4:T68)))))))</f>
        <v>#N/A</v>
      </c>
      <c r="U69" s="10" t="str">
        <f t="shared" ca="1" si="12"/>
        <v/>
      </c>
      <c r="V69" s="10">
        <f t="shared" ca="1" si="13"/>
        <v>1</v>
      </c>
      <c r="W69" s="10">
        <f t="shared" ca="1" si="14"/>
        <v>1</v>
      </c>
      <c r="X69" s="10" t="str">
        <f t="shared" ref="X69:X90" ca="1" si="22">IFERROR(IF(AND(V70=1,V69=V68),"",IF(AND(V69=V68,OR(V69=V70,V70=""),X70=""),"",IF(V69="","",IF(V69&gt;=5,J69,IF(AND(X70=J70,V70&gt;1),J69,""))))),"")</f>
        <v/>
      </c>
      <c r="Y69" s="10" t="str">
        <f t="shared" ref="Y69:Y90" ca="1" si="23">IFERROR(IF(AND(W70=1,W69=W68),"",IF(AND(W69=W68,OR(W69=W70,W70=""),Y70=""),"",IF(W69="","",IF(W69&gt;=5,J69,IF(AND(Y70=J70,W70&gt;1),J69,""))))),"")</f>
        <v/>
      </c>
      <c r="Z69">
        <v>330</v>
      </c>
    </row>
    <row r="70" spans="1:26" ht="15" x14ac:dyDescent="0.25">
      <c r="A70" s="205"/>
      <c r="B70" s="134">
        <v>2</v>
      </c>
      <c r="C70" s="24"/>
      <c r="D70" s="24"/>
      <c r="E70" s="89" t="e">
        <f t="shared" ref="E70:E123" si="24">IF(COUNTA(B70:D70)&lt;3,NA(),IF(D70=0,#N/A,C70/D70%))</f>
        <v>#N/A</v>
      </c>
      <c r="F70" s="150"/>
      <c r="G70" s="138" t="e">
        <f t="shared" ca="1" si="16"/>
        <v>#N/A</v>
      </c>
      <c r="H70" s="139" t="e">
        <f t="shared" ca="1" si="17"/>
        <v>#N/A</v>
      </c>
      <c r="I70" s="125" t="e">
        <f t="shared" ca="1" si="18"/>
        <v>#N/A</v>
      </c>
      <c r="J70" s="96" t="e">
        <f t="shared" ca="1" si="19"/>
        <v>#N/A</v>
      </c>
      <c r="K70" s="154"/>
      <c r="L70" s="154" t="e">
        <f t="shared" ca="1" si="15"/>
        <v>#N/A</v>
      </c>
      <c r="M70" s="206"/>
      <c r="N70" s="110" t="e">
        <f t="shared" ca="1" si="20"/>
        <v>#N/A</v>
      </c>
      <c r="O70" s="111" t="e">
        <f t="shared" ca="1" si="21"/>
        <v>#N/A</v>
      </c>
      <c r="P70" s="68"/>
      <c r="Q70" s="75"/>
      <c r="R70" s="13" t="str">
        <f t="shared" ref="R70:R90" ca="1" si="25">IF(ISNA(J70),"",IF(AND(K70="",M70=""),IF(J70&lt;(L70-(L70/99)),-1,IF(J70&gt;(L70+(L70/99)),1,0))))</f>
        <v/>
      </c>
      <c r="S70" s="13" t="str">
        <f t="shared" ref="S70:S90" ca="1" si="26">IF(R70&lt;&gt;0,R70, S69)</f>
        <v/>
      </c>
      <c r="T70" s="13" t="e">
        <f ca="1">IF(AND(T69="",S70=S68),T68,IF(AND(K70="",G70&lt;&gt;"",M70=""),IF(ISNA(J70),"",IF(R70=0,IF(S70&lt;&gt;S69,INT(MAX(T$4:T69))+1,INT(MAX(T$4:T69)))+0.5,IF(S70&lt;&gt;S69,INT(MAX(T$4:T69))+1,INT(MAX(T$4:T69)))))))</f>
        <v>#N/A</v>
      </c>
      <c r="U70" s="10" t="str">
        <f t="shared" ref="U70:U90" ca="1" si="27">IF(ISNA(T70),"",IF(AND(K70="",M70=""),IFERROR(IF(COUNTIF($T$4:$T$90,INT(T70))&gt;=6,J70,NA()),""),""))</f>
        <v/>
      </c>
      <c r="V70" s="10">
        <f t="shared" ref="V70:V90" ca="1" si="28">IFERROR(IF(J70="","",IF(J70&gt;J69,V69+1,IF(J70=J69,V69,IF(J70&lt;J69,1,"")))),1)</f>
        <v>1</v>
      </c>
      <c r="W70" s="10">
        <f t="shared" ref="W70:W90" ca="1" si="29">IFERROR(IF(J70="","",IF(J70&lt;J69,W69+1,IF(J70=J69,W69,IF(J70&gt;J69,1,"")))),1)</f>
        <v>1</v>
      </c>
      <c r="X70" s="10" t="str">
        <f t="shared" ca="1" si="22"/>
        <v/>
      </c>
      <c r="Y70" s="10" t="str">
        <f t="shared" ca="1" si="23"/>
        <v/>
      </c>
      <c r="Z70">
        <v>335</v>
      </c>
    </row>
    <row r="71" spans="1:26" ht="15" x14ac:dyDescent="0.25">
      <c r="A71" s="205"/>
      <c r="B71" s="134">
        <v>3</v>
      </c>
      <c r="C71" s="24"/>
      <c r="D71" s="24"/>
      <c r="E71" s="89" t="e">
        <f t="shared" si="24"/>
        <v>#N/A</v>
      </c>
      <c r="F71" s="150"/>
      <c r="G71" s="138" t="e">
        <f t="shared" ca="1" si="16"/>
        <v>#N/A</v>
      </c>
      <c r="H71" s="139" t="e">
        <f t="shared" ca="1" si="17"/>
        <v>#N/A</v>
      </c>
      <c r="I71" s="125" t="e">
        <f t="shared" ca="1" si="18"/>
        <v>#N/A</v>
      </c>
      <c r="J71" s="96" t="e">
        <f t="shared" ca="1" si="19"/>
        <v>#N/A</v>
      </c>
      <c r="K71" s="154"/>
      <c r="L71" s="154" t="e">
        <f t="shared" ca="1" si="15"/>
        <v>#N/A</v>
      </c>
      <c r="M71" s="206"/>
      <c r="N71" s="110" t="e">
        <f t="shared" ca="1" si="20"/>
        <v>#N/A</v>
      </c>
      <c r="O71" s="111" t="e">
        <f t="shared" ca="1" si="21"/>
        <v>#N/A</v>
      </c>
      <c r="P71" s="68"/>
      <c r="Q71" s="75"/>
      <c r="R71" s="13" t="str">
        <f t="shared" ca="1" si="25"/>
        <v/>
      </c>
      <c r="S71" s="13" t="str">
        <f t="shared" ca="1" si="26"/>
        <v/>
      </c>
      <c r="T71" s="13" t="e">
        <f ca="1">IF(AND(T70="",S71=S69),T69,IF(AND(K71="",G71&lt;&gt;"",M71=""),IF(ISNA(J71),"",IF(R71=0,IF(S71&lt;&gt;S70,INT(MAX(T$4:T70))+1,INT(MAX(T$4:T70)))+0.5,IF(S71&lt;&gt;S70,INT(MAX(T$4:T70))+1,INT(MAX(T$4:T70)))))))</f>
        <v>#N/A</v>
      </c>
      <c r="U71" s="10" t="str">
        <f t="shared" ca="1" si="27"/>
        <v/>
      </c>
      <c r="V71" s="10">
        <f t="shared" ca="1" si="28"/>
        <v>1</v>
      </c>
      <c r="W71" s="10">
        <f t="shared" ca="1" si="29"/>
        <v>1</v>
      </c>
      <c r="X71" s="10" t="str">
        <f t="shared" ca="1" si="22"/>
        <v/>
      </c>
      <c r="Y71" s="10" t="str">
        <f t="shared" ca="1" si="23"/>
        <v/>
      </c>
      <c r="Z71">
        <v>340</v>
      </c>
    </row>
    <row r="72" spans="1:26" ht="15" x14ac:dyDescent="0.25">
      <c r="A72" s="205"/>
      <c r="B72" s="134">
        <v>4</v>
      </c>
      <c r="C72" s="24"/>
      <c r="D72" s="24"/>
      <c r="E72" s="89" t="e">
        <f t="shared" si="24"/>
        <v>#N/A</v>
      </c>
      <c r="F72" s="150"/>
      <c r="G72" s="138" t="e">
        <f t="shared" ca="1" si="16"/>
        <v>#N/A</v>
      </c>
      <c r="H72" s="139" t="e">
        <f t="shared" ca="1" si="17"/>
        <v>#N/A</v>
      </c>
      <c r="I72" s="125" t="e">
        <f t="shared" ca="1" si="18"/>
        <v>#N/A</v>
      </c>
      <c r="J72" s="96" t="e">
        <f t="shared" ca="1" si="19"/>
        <v>#N/A</v>
      </c>
      <c r="K72" s="154"/>
      <c r="L72" s="154" t="e">
        <f t="shared" ca="1" si="15"/>
        <v>#N/A</v>
      </c>
      <c r="M72" s="206"/>
      <c r="N72" s="110" t="e">
        <f t="shared" ca="1" si="20"/>
        <v>#N/A</v>
      </c>
      <c r="O72" s="111" t="e">
        <f t="shared" ca="1" si="21"/>
        <v>#N/A</v>
      </c>
      <c r="P72" s="68"/>
      <c r="Q72" s="75"/>
      <c r="R72" s="13" t="str">
        <f t="shared" ca="1" si="25"/>
        <v/>
      </c>
      <c r="S72" s="13" t="str">
        <f t="shared" ca="1" si="26"/>
        <v/>
      </c>
      <c r="T72" s="13" t="e">
        <f ca="1">IF(AND(T71="",S72=S70),T70,IF(AND(K72="",G72&lt;&gt;"",M72=""),IF(ISNA(J72),"",IF(R72=0,IF(S72&lt;&gt;S71,INT(MAX(T$4:T71))+1,INT(MAX(T$4:T71)))+0.5,IF(S72&lt;&gt;S71,INT(MAX(T$4:T71))+1,INT(MAX(T$4:T71)))))))</f>
        <v>#N/A</v>
      </c>
      <c r="U72" s="10" t="str">
        <f t="shared" ca="1" si="27"/>
        <v/>
      </c>
      <c r="V72" s="10">
        <f t="shared" ca="1" si="28"/>
        <v>1</v>
      </c>
      <c r="W72" s="10">
        <f t="shared" ca="1" si="29"/>
        <v>1</v>
      </c>
      <c r="X72" s="10" t="str">
        <f t="shared" ca="1" si="22"/>
        <v/>
      </c>
      <c r="Y72" s="10" t="str">
        <f t="shared" ca="1" si="23"/>
        <v/>
      </c>
      <c r="Z72">
        <v>345</v>
      </c>
    </row>
    <row r="73" spans="1:26" ht="15.75" thickBot="1" x14ac:dyDescent="0.3">
      <c r="A73" s="107"/>
      <c r="B73" s="135" t="s">
        <v>24</v>
      </c>
      <c r="C73" s="136">
        <f>SUM(C69:C72)</f>
        <v>0</v>
      </c>
      <c r="D73" s="136">
        <f>SUM(D69:D72)</f>
        <v>0</v>
      </c>
      <c r="E73" s="123" t="e">
        <f t="shared" si="24"/>
        <v>#N/A</v>
      </c>
      <c r="F73" s="150"/>
      <c r="G73" s="138" t="e">
        <f t="shared" ca="1" si="16"/>
        <v>#N/A</v>
      </c>
      <c r="H73" s="139" t="e">
        <f t="shared" ca="1" si="17"/>
        <v>#N/A</v>
      </c>
      <c r="I73" s="125" t="e">
        <f t="shared" ca="1" si="18"/>
        <v>#N/A</v>
      </c>
      <c r="J73" s="96" t="e">
        <f t="shared" ca="1" si="19"/>
        <v>#N/A</v>
      </c>
      <c r="K73" s="154"/>
      <c r="L73" s="154" t="e">
        <f t="shared" ca="1" si="15"/>
        <v>#N/A</v>
      </c>
      <c r="M73" s="206"/>
      <c r="N73" s="110" t="e">
        <f t="shared" ca="1" si="20"/>
        <v>#N/A</v>
      </c>
      <c r="O73" s="111" t="e">
        <f t="shared" ca="1" si="21"/>
        <v>#N/A</v>
      </c>
      <c r="P73" s="68"/>
      <c r="Q73" s="75"/>
      <c r="R73" s="13" t="str">
        <f t="shared" ca="1" si="25"/>
        <v/>
      </c>
      <c r="S73" s="13" t="str">
        <f t="shared" ca="1" si="26"/>
        <v/>
      </c>
      <c r="T73" s="13" t="e">
        <f ca="1">IF(AND(T72="",S73=S71),T71,IF(AND(K73="",G73&lt;&gt;"",M73=""),IF(ISNA(J73),"",IF(R73=0,IF(S73&lt;&gt;S72,INT(MAX(T$4:T72))+1,INT(MAX(T$4:T72)))+0.5,IF(S73&lt;&gt;S72,INT(MAX(T$4:T72))+1,INT(MAX(T$4:T72)))))))</f>
        <v>#N/A</v>
      </c>
      <c r="U73" s="10" t="str">
        <f t="shared" ca="1" si="27"/>
        <v/>
      </c>
      <c r="V73" s="10">
        <f t="shared" ca="1" si="28"/>
        <v>1</v>
      </c>
      <c r="W73" s="10">
        <f t="shared" ca="1" si="29"/>
        <v>1</v>
      </c>
      <c r="X73" s="10" t="str">
        <f t="shared" ca="1" si="22"/>
        <v/>
      </c>
      <c r="Y73" s="10" t="str">
        <f t="shared" ca="1" si="23"/>
        <v/>
      </c>
      <c r="Z73">
        <v>350</v>
      </c>
    </row>
    <row r="74" spans="1:26" ht="15" x14ac:dyDescent="0.25">
      <c r="A74" s="204"/>
      <c r="B74" s="133">
        <v>1</v>
      </c>
      <c r="C74" s="106"/>
      <c r="D74" s="106"/>
      <c r="E74" s="88" t="e">
        <f t="shared" si="24"/>
        <v>#N/A</v>
      </c>
      <c r="F74" s="150"/>
      <c r="G74" s="138" t="e">
        <f t="shared" ca="1" si="16"/>
        <v>#N/A</v>
      </c>
      <c r="H74" s="139" t="e">
        <f t="shared" ca="1" si="17"/>
        <v>#N/A</v>
      </c>
      <c r="I74" s="125" t="e">
        <f t="shared" ca="1" si="18"/>
        <v>#N/A</v>
      </c>
      <c r="J74" s="96" t="e">
        <f t="shared" ca="1" si="19"/>
        <v>#N/A</v>
      </c>
      <c r="K74" s="154"/>
      <c r="L74" s="154" t="e">
        <f t="shared" ca="1" si="15"/>
        <v>#N/A</v>
      </c>
      <c r="M74" s="206"/>
      <c r="N74" s="110" t="e">
        <f t="shared" ca="1" si="20"/>
        <v>#N/A</v>
      </c>
      <c r="O74" s="111" t="e">
        <f t="shared" ca="1" si="21"/>
        <v>#N/A</v>
      </c>
      <c r="P74" s="68"/>
      <c r="Q74" s="75"/>
      <c r="R74" s="13" t="str">
        <f t="shared" ca="1" si="25"/>
        <v/>
      </c>
      <c r="S74" s="13" t="str">
        <f t="shared" ca="1" si="26"/>
        <v/>
      </c>
      <c r="T74" s="13" t="e">
        <f ca="1">IF(AND(T73="",S74=S72),T72,IF(AND(K74="",G74&lt;&gt;"",M74=""),IF(ISNA(J74),"",IF(R74=0,IF(S74&lt;&gt;S73,INT(MAX(T$4:T73))+1,INT(MAX(T$4:T73)))+0.5,IF(S74&lt;&gt;S73,INT(MAX(T$4:T73))+1,INT(MAX(T$4:T73)))))))</f>
        <v>#N/A</v>
      </c>
      <c r="U74" s="10" t="str">
        <f t="shared" ca="1" si="27"/>
        <v/>
      </c>
      <c r="V74" s="10">
        <f t="shared" ca="1" si="28"/>
        <v>1</v>
      </c>
      <c r="W74" s="10">
        <f t="shared" ca="1" si="29"/>
        <v>1</v>
      </c>
      <c r="X74" s="10" t="str">
        <f t="shared" ca="1" si="22"/>
        <v/>
      </c>
      <c r="Y74" s="10" t="str">
        <f t="shared" ca="1" si="23"/>
        <v/>
      </c>
      <c r="Z74">
        <v>355</v>
      </c>
    </row>
    <row r="75" spans="1:26" ht="15" x14ac:dyDescent="0.25">
      <c r="A75" s="205"/>
      <c r="B75" s="134">
        <v>2</v>
      </c>
      <c r="C75" s="24"/>
      <c r="D75" s="24"/>
      <c r="E75" s="89" t="e">
        <f t="shared" si="24"/>
        <v>#N/A</v>
      </c>
      <c r="F75" s="150"/>
      <c r="G75" s="138" t="e">
        <f t="shared" ca="1" si="16"/>
        <v>#N/A</v>
      </c>
      <c r="H75" s="139" t="e">
        <f t="shared" ca="1" si="17"/>
        <v>#N/A</v>
      </c>
      <c r="I75" s="125" t="e">
        <f t="shared" ca="1" si="18"/>
        <v>#N/A</v>
      </c>
      <c r="J75" s="96" t="e">
        <f t="shared" ca="1" si="19"/>
        <v>#N/A</v>
      </c>
      <c r="K75" s="154"/>
      <c r="L75" s="154" t="e">
        <f t="shared" ca="1" si="15"/>
        <v>#N/A</v>
      </c>
      <c r="M75" s="206"/>
      <c r="N75" s="110" t="e">
        <f t="shared" ca="1" si="20"/>
        <v>#N/A</v>
      </c>
      <c r="O75" s="111" t="e">
        <f t="shared" ca="1" si="21"/>
        <v>#N/A</v>
      </c>
      <c r="P75" s="68"/>
      <c r="Q75" s="75"/>
      <c r="R75" s="13" t="str">
        <f t="shared" ca="1" si="25"/>
        <v/>
      </c>
      <c r="S75" s="13" t="str">
        <f t="shared" ca="1" si="26"/>
        <v/>
      </c>
      <c r="T75" s="13" t="e">
        <f ca="1">IF(AND(T74="",S75=S73),T73,IF(AND(K75="",G75&lt;&gt;"",M75=""),IF(ISNA(J75),"",IF(R75=0,IF(S75&lt;&gt;S74,INT(MAX(T$4:T74))+1,INT(MAX(T$4:T74)))+0.5,IF(S75&lt;&gt;S74,INT(MAX(T$4:T74))+1,INT(MAX(T$4:T74)))))))</f>
        <v>#N/A</v>
      </c>
      <c r="U75" s="10" t="str">
        <f t="shared" ca="1" si="27"/>
        <v/>
      </c>
      <c r="V75" s="10">
        <f t="shared" ca="1" si="28"/>
        <v>1</v>
      </c>
      <c r="W75" s="10">
        <f t="shared" ca="1" si="29"/>
        <v>1</v>
      </c>
      <c r="X75" s="10" t="str">
        <f t="shared" ca="1" si="22"/>
        <v/>
      </c>
      <c r="Y75" s="10" t="str">
        <f t="shared" ca="1" si="23"/>
        <v/>
      </c>
      <c r="Z75">
        <v>360</v>
      </c>
    </row>
    <row r="76" spans="1:26" ht="15" x14ac:dyDescent="0.25">
      <c r="A76" s="205"/>
      <c r="B76" s="134">
        <v>3</v>
      </c>
      <c r="C76" s="24"/>
      <c r="D76" s="24"/>
      <c r="E76" s="89" t="e">
        <f t="shared" si="24"/>
        <v>#N/A</v>
      </c>
      <c r="F76" s="150"/>
      <c r="G76" s="138" t="e">
        <f t="shared" ca="1" si="16"/>
        <v>#N/A</v>
      </c>
      <c r="H76" s="139" t="e">
        <f t="shared" ca="1" si="17"/>
        <v>#N/A</v>
      </c>
      <c r="I76" s="125" t="e">
        <f t="shared" ca="1" si="18"/>
        <v>#N/A</v>
      </c>
      <c r="J76" s="96" t="e">
        <f t="shared" ca="1" si="19"/>
        <v>#N/A</v>
      </c>
      <c r="K76" s="154"/>
      <c r="L76" s="154" t="e">
        <f t="shared" ca="1" si="15"/>
        <v>#N/A</v>
      </c>
      <c r="M76" s="206"/>
      <c r="N76" s="110" t="e">
        <f t="shared" ca="1" si="20"/>
        <v>#N/A</v>
      </c>
      <c r="O76" s="111" t="e">
        <f t="shared" ca="1" si="21"/>
        <v>#N/A</v>
      </c>
      <c r="P76" s="68"/>
      <c r="Q76" s="75"/>
      <c r="R76" s="13" t="str">
        <f t="shared" ca="1" si="25"/>
        <v/>
      </c>
      <c r="S76" s="13" t="str">
        <f t="shared" ca="1" si="26"/>
        <v/>
      </c>
      <c r="T76" s="13" t="e">
        <f ca="1">IF(AND(T75="",S76=S74),T74,IF(AND(K76="",G76&lt;&gt;"",M76=""),IF(ISNA(J76),"",IF(R76=0,IF(S76&lt;&gt;S75,INT(MAX(T$4:T75))+1,INT(MAX(T$4:T75)))+0.5,IF(S76&lt;&gt;S75,INT(MAX(T$4:T75))+1,INT(MAX(T$4:T75)))))))</f>
        <v>#N/A</v>
      </c>
      <c r="U76" s="10" t="str">
        <f t="shared" ca="1" si="27"/>
        <v/>
      </c>
      <c r="V76" s="10">
        <f t="shared" ca="1" si="28"/>
        <v>1</v>
      </c>
      <c r="W76" s="10">
        <f t="shared" ca="1" si="29"/>
        <v>1</v>
      </c>
      <c r="X76" s="10" t="str">
        <f t="shared" ca="1" si="22"/>
        <v/>
      </c>
      <c r="Y76" s="10" t="str">
        <f t="shared" ca="1" si="23"/>
        <v/>
      </c>
      <c r="Z76">
        <v>365</v>
      </c>
    </row>
    <row r="77" spans="1:26" ht="15" x14ac:dyDescent="0.25">
      <c r="A77" s="205"/>
      <c r="B77" s="134">
        <v>4</v>
      </c>
      <c r="C77" s="24"/>
      <c r="D77" s="24"/>
      <c r="E77" s="89" t="e">
        <f t="shared" si="24"/>
        <v>#N/A</v>
      </c>
      <c r="F77" s="150"/>
      <c r="G77" s="138" t="e">
        <f t="shared" ca="1" si="16"/>
        <v>#N/A</v>
      </c>
      <c r="H77" s="139" t="e">
        <f t="shared" ca="1" si="17"/>
        <v>#N/A</v>
      </c>
      <c r="I77" s="125" t="e">
        <f t="shared" ca="1" si="18"/>
        <v>#N/A</v>
      </c>
      <c r="J77" s="96" t="e">
        <f t="shared" ca="1" si="19"/>
        <v>#N/A</v>
      </c>
      <c r="K77" s="154"/>
      <c r="L77" s="154" t="e">
        <f t="shared" ca="1" si="15"/>
        <v>#N/A</v>
      </c>
      <c r="M77" s="206"/>
      <c r="N77" s="110" t="e">
        <f t="shared" ca="1" si="20"/>
        <v>#N/A</v>
      </c>
      <c r="O77" s="111" t="e">
        <f t="shared" ca="1" si="21"/>
        <v>#N/A</v>
      </c>
      <c r="P77" s="68"/>
      <c r="Q77" s="75"/>
      <c r="R77" s="13" t="str">
        <f t="shared" ca="1" si="25"/>
        <v/>
      </c>
      <c r="S77" s="13" t="str">
        <f t="shared" ca="1" si="26"/>
        <v/>
      </c>
      <c r="T77" s="13" t="e">
        <f ca="1">IF(AND(T76="",S77=S75),T75,IF(AND(K77="",G77&lt;&gt;"",M77=""),IF(ISNA(J77),"",IF(R77=0,IF(S77&lt;&gt;S76,INT(MAX(T$4:T76))+1,INT(MAX(T$4:T76)))+0.5,IF(S77&lt;&gt;S76,INT(MAX(T$4:T76))+1,INT(MAX(T$4:T76)))))))</f>
        <v>#N/A</v>
      </c>
      <c r="U77" s="10" t="str">
        <f t="shared" ca="1" si="27"/>
        <v/>
      </c>
      <c r="V77" s="10">
        <f t="shared" ca="1" si="28"/>
        <v>1</v>
      </c>
      <c r="W77" s="10">
        <f t="shared" ca="1" si="29"/>
        <v>1</v>
      </c>
      <c r="X77" s="10" t="str">
        <f t="shared" ca="1" si="22"/>
        <v/>
      </c>
      <c r="Y77" s="10" t="str">
        <f t="shared" ca="1" si="23"/>
        <v/>
      </c>
      <c r="Z77">
        <v>370</v>
      </c>
    </row>
    <row r="78" spans="1:26" ht="15.75" thickBot="1" x14ac:dyDescent="0.3">
      <c r="A78" s="107"/>
      <c r="B78" s="135" t="s">
        <v>24</v>
      </c>
      <c r="C78" s="136">
        <f>SUM(C74:C77)</f>
        <v>0</v>
      </c>
      <c r="D78" s="136">
        <f>SUM(D74:D77)</f>
        <v>0</v>
      </c>
      <c r="E78" s="123" t="e">
        <f t="shared" si="24"/>
        <v>#N/A</v>
      </c>
      <c r="F78" s="150"/>
      <c r="G78" s="138" t="e">
        <f t="shared" ca="1" si="16"/>
        <v>#N/A</v>
      </c>
      <c r="H78" s="139" t="e">
        <f t="shared" ca="1" si="17"/>
        <v>#N/A</v>
      </c>
      <c r="I78" s="125" t="e">
        <f t="shared" ca="1" si="18"/>
        <v>#N/A</v>
      </c>
      <c r="J78" s="96" t="e">
        <f t="shared" ca="1" si="19"/>
        <v>#N/A</v>
      </c>
      <c r="K78" s="154"/>
      <c r="L78" s="154" t="e">
        <f t="shared" ca="1" si="15"/>
        <v>#N/A</v>
      </c>
      <c r="M78" s="206"/>
      <c r="N78" s="110" t="e">
        <f t="shared" ca="1" si="20"/>
        <v>#N/A</v>
      </c>
      <c r="O78" s="111" t="e">
        <f t="shared" ca="1" si="21"/>
        <v>#N/A</v>
      </c>
      <c r="P78" s="68"/>
      <c r="Q78" s="75"/>
      <c r="R78" s="13" t="str">
        <f t="shared" ca="1" si="25"/>
        <v/>
      </c>
      <c r="S78" s="13" t="str">
        <f t="shared" ca="1" si="26"/>
        <v/>
      </c>
      <c r="T78" s="13" t="e">
        <f ca="1">IF(AND(T77="",S78=S76),T76,IF(AND(K78="",G78&lt;&gt;"",M78=""),IF(ISNA(J78),"",IF(R78=0,IF(S78&lt;&gt;S77,INT(MAX(T$4:T77))+1,INT(MAX(T$4:T77)))+0.5,IF(S78&lt;&gt;S77,INT(MAX(T$4:T77))+1,INT(MAX(T$4:T77)))))))</f>
        <v>#N/A</v>
      </c>
      <c r="U78" s="10" t="str">
        <f t="shared" ca="1" si="27"/>
        <v/>
      </c>
      <c r="V78" s="10">
        <f t="shared" ca="1" si="28"/>
        <v>1</v>
      </c>
      <c r="W78" s="10">
        <f t="shared" ca="1" si="29"/>
        <v>1</v>
      </c>
      <c r="X78" s="10" t="str">
        <f t="shared" ca="1" si="22"/>
        <v/>
      </c>
      <c r="Y78" s="10" t="str">
        <f t="shared" ca="1" si="23"/>
        <v/>
      </c>
      <c r="Z78">
        <v>375</v>
      </c>
    </row>
    <row r="79" spans="1:26" ht="15" x14ac:dyDescent="0.25">
      <c r="A79" s="204"/>
      <c r="B79" s="133">
        <v>1</v>
      </c>
      <c r="C79" s="106"/>
      <c r="D79" s="106"/>
      <c r="E79" s="88" t="e">
        <f t="shared" si="24"/>
        <v>#N/A</v>
      </c>
      <c r="F79" s="150"/>
      <c r="G79" s="138" t="e">
        <f t="shared" ca="1" si="16"/>
        <v>#N/A</v>
      </c>
      <c r="H79" s="139" t="e">
        <f t="shared" ca="1" si="17"/>
        <v>#N/A</v>
      </c>
      <c r="I79" s="125" t="e">
        <f t="shared" ca="1" si="18"/>
        <v>#N/A</v>
      </c>
      <c r="J79" s="96" t="e">
        <f t="shared" ca="1" si="19"/>
        <v>#N/A</v>
      </c>
      <c r="K79" s="154"/>
      <c r="L79" s="154" t="e">
        <f t="shared" ca="1" si="15"/>
        <v>#N/A</v>
      </c>
      <c r="M79" s="206"/>
      <c r="N79" s="110" t="e">
        <f t="shared" ca="1" si="20"/>
        <v>#N/A</v>
      </c>
      <c r="O79" s="111" t="e">
        <f t="shared" ca="1" si="21"/>
        <v>#N/A</v>
      </c>
      <c r="P79" s="68"/>
      <c r="Q79" s="75"/>
      <c r="R79" s="13" t="str">
        <f t="shared" ca="1" si="25"/>
        <v/>
      </c>
      <c r="S79" s="13" t="str">
        <f t="shared" ca="1" si="26"/>
        <v/>
      </c>
      <c r="T79" s="13" t="e">
        <f ca="1">IF(AND(T78="",S79=S77),T77,IF(AND(K79="",G79&lt;&gt;"",M79=""),IF(ISNA(J79),"",IF(R79=0,IF(S79&lt;&gt;S78,INT(MAX(T$4:T78))+1,INT(MAX(T$4:T78)))+0.5,IF(S79&lt;&gt;S78,INT(MAX(T$4:T78))+1,INT(MAX(T$4:T78)))))))</f>
        <v>#N/A</v>
      </c>
      <c r="U79" s="10" t="str">
        <f t="shared" ca="1" si="27"/>
        <v/>
      </c>
      <c r="V79" s="10">
        <f t="shared" ca="1" si="28"/>
        <v>1</v>
      </c>
      <c r="W79" s="10">
        <f t="shared" ca="1" si="29"/>
        <v>1</v>
      </c>
      <c r="X79" s="10" t="str">
        <f t="shared" ca="1" si="22"/>
        <v/>
      </c>
      <c r="Y79" s="10" t="str">
        <f t="shared" ca="1" si="23"/>
        <v/>
      </c>
      <c r="Z79">
        <v>380</v>
      </c>
    </row>
    <row r="80" spans="1:26" ht="15" x14ac:dyDescent="0.25">
      <c r="A80" s="205"/>
      <c r="B80" s="134">
        <v>2</v>
      </c>
      <c r="C80" s="24"/>
      <c r="D80" s="24"/>
      <c r="E80" s="89" t="e">
        <f t="shared" si="24"/>
        <v>#N/A</v>
      </c>
      <c r="F80" s="150"/>
      <c r="G80" s="138" t="e">
        <f t="shared" ca="1" si="16"/>
        <v>#N/A</v>
      </c>
      <c r="H80" s="139" t="e">
        <f t="shared" ca="1" si="17"/>
        <v>#N/A</v>
      </c>
      <c r="I80" s="125" t="e">
        <f t="shared" ca="1" si="18"/>
        <v>#N/A</v>
      </c>
      <c r="J80" s="96" t="e">
        <f t="shared" ca="1" si="19"/>
        <v>#N/A</v>
      </c>
      <c r="K80" s="154"/>
      <c r="L80" s="154" t="e">
        <f t="shared" ca="1" si="15"/>
        <v>#N/A</v>
      </c>
      <c r="M80" s="206"/>
      <c r="N80" s="110" t="e">
        <f t="shared" ca="1" si="20"/>
        <v>#N/A</v>
      </c>
      <c r="O80" s="111" t="e">
        <f t="shared" ca="1" si="21"/>
        <v>#N/A</v>
      </c>
      <c r="P80" s="68"/>
      <c r="Q80" s="75"/>
      <c r="R80" s="13" t="str">
        <f t="shared" ca="1" si="25"/>
        <v/>
      </c>
      <c r="S80" s="13" t="str">
        <f t="shared" ca="1" si="26"/>
        <v/>
      </c>
      <c r="T80" s="13" t="e">
        <f ca="1">IF(AND(T79="",S80=S78),T78,IF(AND(K80="",G80&lt;&gt;"",M80=""),IF(ISNA(J80),"",IF(R80=0,IF(S80&lt;&gt;S79,INT(MAX(T$4:T79))+1,INT(MAX(T$4:T79)))+0.5,IF(S80&lt;&gt;S79,INT(MAX(T$4:T79))+1,INT(MAX(T$4:T79)))))))</f>
        <v>#N/A</v>
      </c>
      <c r="U80" s="10" t="str">
        <f t="shared" ca="1" si="27"/>
        <v/>
      </c>
      <c r="V80" s="10">
        <f t="shared" ca="1" si="28"/>
        <v>1</v>
      </c>
      <c r="W80" s="10">
        <f t="shared" ca="1" si="29"/>
        <v>1</v>
      </c>
      <c r="X80" s="10" t="str">
        <f t="shared" ca="1" si="22"/>
        <v/>
      </c>
      <c r="Y80" s="10" t="str">
        <f t="shared" ca="1" si="23"/>
        <v/>
      </c>
      <c r="Z80">
        <v>385</v>
      </c>
    </row>
    <row r="81" spans="1:26" ht="15" x14ac:dyDescent="0.25">
      <c r="A81" s="205"/>
      <c r="B81" s="134">
        <v>3</v>
      </c>
      <c r="C81" s="24"/>
      <c r="D81" s="24"/>
      <c r="E81" s="89" t="e">
        <f t="shared" si="24"/>
        <v>#N/A</v>
      </c>
      <c r="F81" s="150"/>
      <c r="G81" s="138" t="e">
        <f t="shared" ca="1" si="16"/>
        <v>#N/A</v>
      </c>
      <c r="H81" s="139" t="e">
        <f t="shared" ca="1" si="17"/>
        <v>#N/A</v>
      </c>
      <c r="I81" s="125" t="e">
        <f t="shared" ca="1" si="18"/>
        <v>#N/A</v>
      </c>
      <c r="J81" s="96" t="e">
        <f t="shared" ca="1" si="19"/>
        <v>#N/A</v>
      </c>
      <c r="K81" s="154"/>
      <c r="L81" s="154" t="e">
        <f t="shared" ca="1" si="15"/>
        <v>#N/A</v>
      </c>
      <c r="M81" s="206"/>
      <c r="N81" s="110" t="e">
        <f t="shared" ca="1" si="20"/>
        <v>#N/A</v>
      </c>
      <c r="O81" s="111" t="e">
        <f t="shared" ca="1" si="21"/>
        <v>#N/A</v>
      </c>
      <c r="P81" s="68"/>
      <c r="Q81" s="75"/>
      <c r="R81" s="13" t="str">
        <f t="shared" ca="1" si="25"/>
        <v/>
      </c>
      <c r="S81" s="13" t="str">
        <f t="shared" ca="1" si="26"/>
        <v/>
      </c>
      <c r="T81" s="13" t="e">
        <f ca="1">IF(AND(T80="",S81=S79),T79,IF(AND(K81="",G81&lt;&gt;"",M81=""),IF(ISNA(J81),"",IF(R81=0,IF(S81&lt;&gt;S80,INT(MAX(T$4:T80))+1,INT(MAX(T$4:T80)))+0.5,IF(S81&lt;&gt;S80,INT(MAX(T$4:T80))+1,INT(MAX(T$4:T80)))))))</f>
        <v>#N/A</v>
      </c>
      <c r="U81" s="10" t="str">
        <f t="shared" ca="1" si="27"/>
        <v/>
      </c>
      <c r="V81" s="10">
        <f t="shared" ca="1" si="28"/>
        <v>1</v>
      </c>
      <c r="W81" s="10">
        <f t="shared" ca="1" si="29"/>
        <v>1</v>
      </c>
      <c r="X81" s="10" t="str">
        <f t="shared" ca="1" si="22"/>
        <v/>
      </c>
      <c r="Y81" s="10" t="str">
        <f t="shared" ca="1" si="23"/>
        <v/>
      </c>
      <c r="Z81">
        <v>390</v>
      </c>
    </row>
    <row r="82" spans="1:26" ht="15" x14ac:dyDescent="0.25">
      <c r="A82" s="205"/>
      <c r="B82" s="134">
        <v>4</v>
      </c>
      <c r="C82" s="24"/>
      <c r="D82" s="24"/>
      <c r="E82" s="89" t="e">
        <f t="shared" si="24"/>
        <v>#N/A</v>
      </c>
      <c r="F82" s="150"/>
      <c r="G82" s="138" t="e">
        <f t="shared" ca="1" si="16"/>
        <v>#N/A</v>
      </c>
      <c r="H82" s="139" t="e">
        <f t="shared" ca="1" si="17"/>
        <v>#N/A</v>
      </c>
      <c r="I82" s="125" t="e">
        <f t="shared" ca="1" si="18"/>
        <v>#N/A</v>
      </c>
      <c r="J82" s="96" t="e">
        <f t="shared" ca="1" si="19"/>
        <v>#N/A</v>
      </c>
      <c r="K82" s="154"/>
      <c r="L82" s="154" t="e">
        <f t="shared" ca="1" si="15"/>
        <v>#N/A</v>
      </c>
      <c r="M82" s="206"/>
      <c r="N82" s="110" t="e">
        <f t="shared" ca="1" si="20"/>
        <v>#N/A</v>
      </c>
      <c r="O82" s="111" t="e">
        <f t="shared" ca="1" si="21"/>
        <v>#N/A</v>
      </c>
      <c r="P82" s="68"/>
      <c r="Q82" s="75"/>
      <c r="R82" s="13" t="str">
        <f t="shared" ca="1" si="25"/>
        <v/>
      </c>
      <c r="S82" s="13" t="str">
        <f t="shared" ca="1" si="26"/>
        <v/>
      </c>
      <c r="T82" s="13" t="e">
        <f ca="1">IF(AND(T81="",S82=S80),T80,IF(AND(K82="",G82&lt;&gt;"",M82=""),IF(ISNA(J82),"",IF(R82=0,IF(S82&lt;&gt;S81,INT(MAX(T$4:T81))+1,INT(MAX(T$4:T81)))+0.5,IF(S82&lt;&gt;S81,INT(MAX(T$4:T81))+1,INT(MAX(T$4:T81)))))))</f>
        <v>#N/A</v>
      </c>
      <c r="U82" s="10" t="str">
        <f t="shared" ca="1" si="27"/>
        <v/>
      </c>
      <c r="V82" s="10">
        <f t="shared" ca="1" si="28"/>
        <v>1</v>
      </c>
      <c r="W82" s="10">
        <f t="shared" ca="1" si="29"/>
        <v>1</v>
      </c>
      <c r="X82" s="10" t="str">
        <f t="shared" ca="1" si="22"/>
        <v/>
      </c>
      <c r="Y82" s="10" t="str">
        <f t="shared" ca="1" si="23"/>
        <v/>
      </c>
      <c r="Z82">
        <v>395</v>
      </c>
    </row>
    <row r="83" spans="1:26" ht="15.75" thickBot="1" x14ac:dyDescent="0.3">
      <c r="A83" s="107"/>
      <c r="B83" s="135" t="s">
        <v>24</v>
      </c>
      <c r="C83" s="136">
        <f>SUM(C79:C82)</f>
        <v>0</v>
      </c>
      <c r="D83" s="136">
        <f>SUM(D79:D82)</f>
        <v>0</v>
      </c>
      <c r="E83" s="123" t="e">
        <f t="shared" si="24"/>
        <v>#N/A</v>
      </c>
      <c r="F83" s="150"/>
      <c r="G83" s="138" t="e">
        <f t="shared" ca="1" si="16"/>
        <v>#N/A</v>
      </c>
      <c r="H83" s="139" t="e">
        <f t="shared" ca="1" si="17"/>
        <v>#N/A</v>
      </c>
      <c r="I83" s="125" t="e">
        <f t="shared" ca="1" si="18"/>
        <v>#N/A</v>
      </c>
      <c r="J83" s="96" t="e">
        <f t="shared" ca="1" si="19"/>
        <v>#N/A</v>
      </c>
      <c r="K83" s="154"/>
      <c r="L83" s="154" t="e">
        <f t="shared" ca="1" si="15"/>
        <v>#N/A</v>
      </c>
      <c r="M83" s="206"/>
      <c r="N83" s="110" t="e">
        <f t="shared" ca="1" si="20"/>
        <v>#N/A</v>
      </c>
      <c r="O83" s="111" t="e">
        <f t="shared" ca="1" si="21"/>
        <v>#N/A</v>
      </c>
      <c r="P83" s="68"/>
      <c r="Q83" s="75"/>
      <c r="R83" s="13" t="str">
        <f t="shared" ca="1" si="25"/>
        <v/>
      </c>
      <c r="S83" s="13" t="str">
        <f t="shared" ca="1" si="26"/>
        <v/>
      </c>
      <c r="T83" s="13" t="e">
        <f ca="1">IF(AND(T82="",S83=S81),T81,IF(AND(K83="",G83&lt;&gt;"",M83=""),IF(ISNA(J83),"",IF(R83=0,IF(S83&lt;&gt;S82,INT(MAX(T$4:T82))+1,INT(MAX(T$4:T82)))+0.5,IF(S83&lt;&gt;S82,INT(MAX(T$4:T82))+1,INT(MAX(T$4:T82)))))))</f>
        <v>#N/A</v>
      </c>
      <c r="U83" s="10" t="str">
        <f t="shared" ca="1" si="27"/>
        <v/>
      </c>
      <c r="V83" s="10">
        <f t="shared" ca="1" si="28"/>
        <v>1</v>
      </c>
      <c r="W83" s="10">
        <f t="shared" ca="1" si="29"/>
        <v>1</v>
      </c>
      <c r="X83" s="10" t="str">
        <f t="shared" ca="1" si="22"/>
        <v/>
      </c>
      <c r="Y83" s="10" t="str">
        <f t="shared" ca="1" si="23"/>
        <v/>
      </c>
      <c r="Z83">
        <v>400</v>
      </c>
    </row>
    <row r="84" spans="1:26" ht="15" x14ac:dyDescent="0.25">
      <c r="A84" s="204"/>
      <c r="B84" s="133">
        <v>1</v>
      </c>
      <c r="C84" s="106"/>
      <c r="D84" s="106"/>
      <c r="E84" s="88" t="e">
        <f t="shared" si="24"/>
        <v>#N/A</v>
      </c>
      <c r="F84" s="150"/>
      <c r="G84" s="138" t="e">
        <f t="shared" ca="1" si="16"/>
        <v>#N/A</v>
      </c>
      <c r="H84" s="139" t="e">
        <f t="shared" ca="1" si="17"/>
        <v>#N/A</v>
      </c>
      <c r="I84" s="125" t="e">
        <f t="shared" ca="1" si="18"/>
        <v>#N/A</v>
      </c>
      <c r="J84" s="96" t="e">
        <f t="shared" ca="1" si="19"/>
        <v>#N/A</v>
      </c>
      <c r="K84" s="154"/>
      <c r="L84" s="154" t="e">
        <f t="shared" ca="1" si="15"/>
        <v>#N/A</v>
      </c>
      <c r="M84" s="206"/>
      <c r="N84" s="110" t="e">
        <f t="shared" ca="1" si="20"/>
        <v>#N/A</v>
      </c>
      <c r="O84" s="111" t="e">
        <f t="shared" ca="1" si="21"/>
        <v>#N/A</v>
      </c>
      <c r="P84" s="68"/>
      <c r="Q84" s="75"/>
      <c r="R84" s="13" t="str">
        <f t="shared" ca="1" si="25"/>
        <v/>
      </c>
      <c r="S84" s="13" t="str">
        <f t="shared" ca="1" si="26"/>
        <v/>
      </c>
      <c r="T84" s="13" t="e">
        <f ca="1">IF(AND(T83="",S84=S82),T82,IF(AND(K84="",G84&lt;&gt;"",M84=""),IF(ISNA(J84),"",IF(R84=0,IF(S84&lt;&gt;S83,INT(MAX(T$4:T83))+1,INT(MAX(T$4:T83)))+0.5,IF(S84&lt;&gt;S83,INT(MAX(T$4:T83))+1,INT(MAX(T$4:T83)))))))</f>
        <v>#N/A</v>
      </c>
      <c r="U84" s="10" t="str">
        <f t="shared" ca="1" si="27"/>
        <v/>
      </c>
      <c r="V84" s="10">
        <f t="shared" ca="1" si="28"/>
        <v>1</v>
      </c>
      <c r="W84" s="10">
        <f t="shared" ca="1" si="29"/>
        <v>1</v>
      </c>
      <c r="X84" s="10" t="str">
        <f t="shared" ca="1" si="22"/>
        <v/>
      </c>
      <c r="Y84" s="10" t="str">
        <f t="shared" ca="1" si="23"/>
        <v/>
      </c>
      <c r="Z84">
        <v>405</v>
      </c>
    </row>
    <row r="85" spans="1:26" ht="15" x14ac:dyDescent="0.25">
      <c r="A85" s="205"/>
      <c r="B85" s="134">
        <v>2</v>
      </c>
      <c r="C85" s="24"/>
      <c r="D85" s="24"/>
      <c r="E85" s="89" t="e">
        <f t="shared" si="24"/>
        <v>#N/A</v>
      </c>
      <c r="F85" s="150"/>
      <c r="G85" s="138" t="e">
        <f t="shared" ca="1" si="16"/>
        <v>#N/A</v>
      </c>
      <c r="H85" s="139" t="e">
        <f t="shared" ca="1" si="17"/>
        <v>#N/A</v>
      </c>
      <c r="I85" s="125" t="e">
        <f t="shared" ca="1" si="18"/>
        <v>#N/A</v>
      </c>
      <c r="J85" s="96" t="e">
        <f t="shared" ca="1" si="19"/>
        <v>#N/A</v>
      </c>
      <c r="K85" s="154"/>
      <c r="L85" s="154" t="e">
        <f t="shared" ref="L85:L90" ca="1" si="30">MEDIAN($J$4:$J$9)</f>
        <v>#N/A</v>
      </c>
      <c r="M85" s="206"/>
      <c r="N85" s="110" t="e">
        <f t="shared" ca="1" si="20"/>
        <v>#N/A</v>
      </c>
      <c r="O85" s="111" t="e">
        <f t="shared" ca="1" si="21"/>
        <v>#N/A</v>
      </c>
      <c r="P85" s="68"/>
      <c r="Q85" s="75"/>
      <c r="R85" s="13" t="str">
        <f t="shared" ca="1" si="25"/>
        <v/>
      </c>
      <c r="S85" s="13" t="str">
        <f t="shared" ca="1" si="26"/>
        <v/>
      </c>
      <c r="T85" s="13" t="e">
        <f ca="1">IF(AND(T84="",S85=S83),T83,IF(AND(K85="",G85&lt;&gt;"",M85=""),IF(ISNA(J85),"",IF(R85=0,IF(S85&lt;&gt;S84,INT(MAX(T$4:T84))+1,INT(MAX(T$4:T84)))+0.5,IF(S85&lt;&gt;S84,INT(MAX(T$4:T84))+1,INT(MAX(T$4:T84)))))))</f>
        <v>#N/A</v>
      </c>
      <c r="U85" s="10" t="str">
        <f t="shared" ca="1" si="27"/>
        <v/>
      </c>
      <c r="V85" s="10">
        <f t="shared" ca="1" si="28"/>
        <v>1</v>
      </c>
      <c r="W85" s="10">
        <f t="shared" ca="1" si="29"/>
        <v>1</v>
      </c>
      <c r="X85" s="10" t="str">
        <f t="shared" ca="1" si="22"/>
        <v/>
      </c>
      <c r="Y85" s="10" t="str">
        <f t="shared" ca="1" si="23"/>
        <v/>
      </c>
      <c r="Z85">
        <v>410</v>
      </c>
    </row>
    <row r="86" spans="1:26" ht="15" x14ac:dyDescent="0.25">
      <c r="A86" s="205"/>
      <c r="B86" s="134">
        <v>3</v>
      </c>
      <c r="C86" s="24"/>
      <c r="D86" s="24"/>
      <c r="E86" s="89" t="e">
        <f t="shared" si="24"/>
        <v>#N/A</v>
      </c>
      <c r="F86" s="150"/>
      <c r="G86" s="138" t="e">
        <f t="shared" ca="1" si="16"/>
        <v>#N/A</v>
      </c>
      <c r="H86" s="139" t="e">
        <f t="shared" ca="1" si="17"/>
        <v>#N/A</v>
      </c>
      <c r="I86" s="125" t="e">
        <f t="shared" ca="1" si="18"/>
        <v>#N/A</v>
      </c>
      <c r="J86" s="96" t="e">
        <f t="shared" ca="1" si="19"/>
        <v>#N/A</v>
      </c>
      <c r="K86" s="154"/>
      <c r="L86" s="154" t="e">
        <f t="shared" ca="1" si="30"/>
        <v>#N/A</v>
      </c>
      <c r="M86" s="206"/>
      <c r="N86" s="110" t="e">
        <f t="shared" ca="1" si="20"/>
        <v>#N/A</v>
      </c>
      <c r="O86" s="111" t="e">
        <f t="shared" ca="1" si="21"/>
        <v>#N/A</v>
      </c>
      <c r="P86" s="68"/>
      <c r="Q86" s="75"/>
      <c r="R86" s="13" t="str">
        <f t="shared" ca="1" si="25"/>
        <v/>
      </c>
      <c r="S86" s="13" t="str">
        <f t="shared" ca="1" si="26"/>
        <v/>
      </c>
      <c r="T86" s="13" t="e">
        <f ca="1">IF(AND(T85="",S86=S84),T84,IF(AND(K86="",G86&lt;&gt;"",M86=""),IF(ISNA(J86),"",IF(R86=0,IF(S86&lt;&gt;S85,INT(MAX(T$4:T85))+1,INT(MAX(T$4:T85)))+0.5,IF(S86&lt;&gt;S85,INT(MAX(T$4:T85))+1,INT(MAX(T$4:T85)))))))</f>
        <v>#N/A</v>
      </c>
      <c r="U86" s="10" t="str">
        <f t="shared" ca="1" si="27"/>
        <v/>
      </c>
      <c r="V86" s="10">
        <f t="shared" ca="1" si="28"/>
        <v>1</v>
      </c>
      <c r="W86" s="10">
        <f t="shared" ca="1" si="29"/>
        <v>1</v>
      </c>
      <c r="X86" s="10" t="str">
        <f t="shared" ca="1" si="22"/>
        <v/>
      </c>
      <c r="Y86" s="10" t="str">
        <f t="shared" ca="1" si="23"/>
        <v/>
      </c>
      <c r="Z86">
        <v>415</v>
      </c>
    </row>
    <row r="87" spans="1:26" ht="15" x14ac:dyDescent="0.25">
      <c r="A87" s="205"/>
      <c r="B87" s="134">
        <v>4</v>
      </c>
      <c r="C87" s="24"/>
      <c r="D87" s="24"/>
      <c r="E87" s="89" t="e">
        <f t="shared" si="24"/>
        <v>#N/A</v>
      </c>
      <c r="F87" s="150"/>
      <c r="G87" s="138" t="e">
        <f t="shared" ca="1" si="16"/>
        <v>#N/A</v>
      </c>
      <c r="H87" s="139" t="e">
        <f t="shared" ca="1" si="17"/>
        <v>#N/A</v>
      </c>
      <c r="I87" s="125" t="e">
        <f t="shared" ca="1" si="18"/>
        <v>#N/A</v>
      </c>
      <c r="J87" s="96" t="e">
        <f t="shared" ca="1" si="19"/>
        <v>#N/A</v>
      </c>
      <c r="K87" s="154"/>
      <c r="L87" s="154" t="e">
        <f t="shared" ca="1" si="30"/>
        <v>#N/A</v>
      </c>
      <c r="M87" s="206"/>
      <c r="N87" s="110" t="e">
        <f t="shared" ca="1" si="20"/>
        <v>#N/A</v>
      </c>
      <c r="O87" s="111" t="e">
        <f t="shared" ca="1" si="21"/>
        <v>#N/A</v>
      </c>
      <c r="P87" s="68"/>
      <c r="Q87" s="75"/>
      <c r="R87" s="13" t="str">
        <f t="shared" ca="1" si="25"/>
        <v/>
      </c>
      <c r="S87" s="13" t="str">
        <f t="shared" ca="1" si="26"/>
        <v/>
      </c>
      <c r="T87" s="13" t="e">
        <f ca="1">IF(AND(T86="",S87=S85),T85,IF(AND(K87="",G87&lt;&gt;"",M87=""),IF(ISNA(J87),"",IF(R87=0,IF(S87&lt;&gt;S86,INT(MAX(T$4:T86))+1,INT(MAX(T$4:T86)))+0.5,IF(S87&lt;&gt;S86,INT(MAX(T$4:T86))+1,INT(MAX(T$4:T86)))))))</f>
        <v>#N/A</v>
      </c>
      <c r="U87" s="10" t="str">
        <f t="shared" ca="1" si="27"/>
        <v/>
      </c>
      <c r="V87" s="10">
        <f t="shared" ca="1" si="28"/>
        <v>1</v>
      </c>
      <c r="W87" s="10">
        <f t="shared" ca="1" si="29"/>
        <v>1</v>
      </c>
      <c r="X87" s="10" t="str">
        <f t="shared" ca="1" si="22"/>
        <v/>
      </c>
      <c r="Y87" s="10" t="str">
        <f t="shared" ca="1" si="23"/>
        <v/>
      </c>
      <c r="Z87">
        <v>420</v>
      </c>
    </row>
    <row r="88" spans="1:26" ht="15.75" thickBot="1" x14ac:dyDescent="0.3">
      <c r="A88" s="107"/>
      <c r="B88" s="135" t="s">
        <v>24</v>
      </c>
      <c r="C88" s="136">
        <f>SUM(C84:C87)</f>
        <v>0</v>
      </c>
      <c r="D88" s="136">
        <f>SUM(D84:D87)</f>
        <v>0</v>
      </c>
      <c r="E88" s="123" t="e">
        <f t="shared" si="24"/>
        <v>#N/A</v>
      </c>
      <c r="F88" s="150"/>
      <c r="G88" s="138" t="e">
        <f t="shared" ca="1" si="16"/>
        <v>#N/A</v>
      </c>
      <c r="H88" s="139" t="e">
        <f t="shared" ca="1" si="17"/>
        <v>#N/A</v>
      </c>
      <c r="I88" s="125" t="e">
        <f t="shared" ca="1" si="18"/>
        <v>#N/A</v>
      </c>
      <c r="J88" s="96" t="e">
        <f t="shared" ca="1" si="19"/>
        <v>#N/A</v>
      </c>
      <c r="K88" s="154"/>
      <c r="L88" s="154" t="e">
        <f t="shared" ca="1" si="30"/>
        <v>#N/A</v>
      </c>
      <c r="M88" s="206"/>
      <c r="N88" s="110" t="e">
        <f t="shared" ca="1" si="20"/>
        <v>#N/A</v>
      </c>
      <c r="O88" s="111" t="e">
        <f t="shared" ca="1" si="21"/>
        <v>#N/A</v>
      </c>
      <c r="P88" s="68"/>
      <c r="Q88" s="75"/>
      <c r="R88" s="13" t="str">
        <f t="shared" ca="1" si="25"/>
        <v/>
      </c>
      <c r="S88" s="13" t="str">
        <f t="shared" ca="1" si="26"/>
        <v/>
      </c>
      <c r="T88" s="13" t="e">
        <f ca="1">IF(AND(T87="",S88=S86),T86,IF(AND(K88="",G88&lt;&gt;"",M88=""),IF(ISNA(J88),"",IF(R88=0,IF(S88&lt;&gt;S87,INT(MAX(T$4:T87))+1,INT(MAX(T$4:T87)))+0.5,IF(S88&lt;&gt;S87,INT(MAX(T$4:T87))+1,INT(MAX(T$4:T87)))))))</f>
        <v>#N/A</v>
      </c>
      <c r="U88" s="10" t="str">
        <f t="shared" ca="1" si="27"/>
        <v/>
      </c>
      <c r="V88" s="10">
        <f t="shared" ca="1" si="28"/>
        <v>1</v>
      </c>
      <c r="W88" s="10">
        <f t="shared" ca="1" si="29"/>
        <v>1</v>
      </c>
      <c r="X88" s="10" t="str">
        <f t="shared" ca="1" si="22"/>
        <v/>
      </c>
      <c r="Y88" s="10" t="str">
        <f t="shared" ca="1" si="23"/>
        <v/>
      </c>
      <c r="Z88">
        <v>425</v>
      </c>
    </row>
    <row r="89" spans="1:26" ht="15" x14ac:dyDescent="0.25">
      <c r="A89" s="204"/>
      <c r="B89" s="133">
        <v>1</v>
      </c>
      <c r="C89" s="106"/>
      <c r="D89" s="106"/>
      <c r="E89" s="88" t="e">
        <f t="shared" si="24"/>
        <v>#N/A</v>
      </c>
      <c r="F89" s="150"/>
      <c r="G89" s="138" t="e">
        <f t="shared" ca="1" si="16"/>
        <v>#N/A</v>
      </c>
      <c r="H89" s="139" t="e">
        <f t="shared" ca="1" si="17"/>
        <v>#N/A</v>
      </c>
      <c r="I89" s="125" t="e">
        <f t="shared" ca="1" si="18"/>
        <v>#N/A</v>
      </c>
      <c r="J89" s="96" t="e">
        <f t="shared" ca="1" si="19"/>
        <v>#N/A</v>
      </c>
      <c r="K89" s="154"/>
      <c r="L89" s="154" t="e">
        <f t="shared" ca="1" si="30"/>
        <v>#N/A</v>
      </c>
      <c r="M89" s="206"/>
      <c r="N89" s="110" t="e">
        <f t="shared" ca="1" si="20"/>
        <v>#N/A</v>
      </c>
      <c r="O89" s="111" t="e">
        <f t="shared" ca="1" si="21"/>
        <v>#N/A</v>
      </c>
      <c r="P89" s="68"/>
      <c r="Q89" s="75"/>
      <c r="R89" s="13" t="str">
        <f t="shared" ca="1" si="25"/>
        <v/>
      </c>
      <c r="S89" s="13" t="str">
        <f t="shared" ca="1" si="26"/>
        <v/>
      </c>
      <c r="T89" s="13" t="e">
        <f ca="1">IF(AND(T88="",S89=S87),T87,IF(AND(K89="",G89&lt;&gt;"",M89=""),IF(ISNA(J89),"",IF(R89=0,IF(S89&lt;&gt;S88,INT(MAX(T$4:T88))+1,INT(MAX(T$4:T88)))+0.5,IF(S89&lt;&gt;S88,INT(MAX(T$4:T88))+1,INT(MAX(T$4:T88)))))))</f>
        <v>#N/A</v>
      </c>
      <c r="U89" s="10" t="str">
        <f t="shared" ca="1" si="27"/>
        <v/>
      </c>
      <c r="V89" s="10">
        <f t="shared" ca="1" si="28"/>
        <v>1</v>
      </c>
      <c r="W89" s="10">
        <f t="shared" ca="1" si="29"/>
        <v>1</v>
      </c>
      <c r="X89" s="10" t="str">
        <f t="shared" ca="1" si="22"/>
        <v/>
      </c>
      <c r="Y89" s="10" t="str">
        <f t="shared" ca="1" si="23"/>
        <v/>
      </c>
      <c r="Z89">
        <v>430</v>
      </c>
    </row>
    <row r="90" spans="1:26" ht="15.75" thickBot="1" x14ac:dyDescent="0.3">
      <c r="A90" s="205"/>
      <c r="B90" s="134">
        <v>2</v>
      </c>
      <c r="C90" s="24"/>
      <c r="D90" s="24"/>
      <c r="E90" s="89" t="e">
        <f t="shared" si="24"/>
        <v>#N/A</v>
      </c>
      <c r="F90" s="150"/>
      <c r="G90" s="140" t="e">
        <f t="shared" ca="1" si="16"/>
        <v>#N/A</v>
      </c>
      <c r="H90" s="141" t="e">
        <f t="shared" ca="1" si="17"/>
        <v>#N/A</v>
      </c>
      <c r="I90" s="126" t="e">
        <f t="shared" ca="1" si="18"/>
        <v>#N/A</v>
      </c>
      <c r="J90" s="97" t="e">
        <f t="shared" ca="1" si="19"/>
        <v>#N/A</v>
      </c>
      <c r="K90" s="157"/>
      <c r="L90" s="154" t="e">
        <f t="shared" ca="1" si="30"/>
        <v>#N/A</v>
      </c>
      <c r="M90" s="207"/>
      <c r="N90" s="112" t="e">
        <f t="shared" ca="1" si="20"/>
        <v>#N/A</v>
      </c>
      <c r="O90" s="113" t="e">
        <f t="shared" ca="1" si="21"/>
        <v>#N/A</v>
      </c>
      <c r="P90" s="166"/>
      <c r="Q90" s="85"/>
      <c r="R90" s="13" t="str">
        <f t="shared" ca="1" si="25"/>
        <v/>
      </c>
      <c r="S90" s="13" t="str">
        <f t="shared" ca="1" si="26"/>
        <v/>
      </c>
      <c r="T90" s="13" t="e">
        <f ca="1">IF(AND(T89="",S90=S88),T88,IF(AND(K90="",G90&lt;&gt;"",M90=""),IF(ISNA(J90),"",IF(R90=0,IF(S90&lt;&gt;S89,INT(MAX(T$4:T89))+1,INT(MAX(T$4:T89)))+0.5,IF(S90&lt;&gt;S89,INT(MAX(T$4:T89))+1,INT(MAX(T$4:T89)))))))</f>
        <v>#N/A</v>
      </c>
      <c r="U90" s="10" t="str">
        <f t="shared" ca="1" si="27"/>
        <v/>
      </c>
      <c r="V90" s="10">
        <f t="shared" ca="1" si="28"/>
        <v>1</v>
      </c>
      <c r="W90" s="10">
        <f t="shared" ca="1" si="29"/>
        <v>1</v>
      </c>
      <c r="X90" s="10" t="str">
        <f t="shared" ca="1" si="22"/>
        <v/>
      </c>
      <c r="Y90" s="10" t="str">
        <f t="shared" ca="1" si="23"/>
        <v/>
      </c>
      <c r="Z90">
        <v>435</v>
      </c>
    </row>
    <row r="91" spans="1:26" ht="15" x14ac:dyDescent="0.25">
      <c r="A91" s="205"/>
      <c r="B91" s="134">
        <v>3</v>
      </c>
      <c r="C91" s="24"/>
      <c r="D91" s="24"/>
      <c r="E91" s="89" t="e">
        <f t="shared" si="24"/>
        <v>#N/A</v>
      </c>
      <c r="F91" s="151"/>
    </row>
    <row r="92" spans="1:26" ht="15" x14ac:dyDescent="0.25">
      <c r="A92" s="205"/>
      <c r="B92" s="134">
        <v>4</v>
      </c>
      <c r="C92" s="24"/>
      <c r="D92" s="24"/>
      <c r="E92" s="89" t="e">
        <f t="shared" si="24"/>
        <v>#N/A</v>
      </c>
      <c r="F92" s="151"/>
    </row>
    <row r="93" spans="1:26" ht="15.75" thickBot="1" x14ac:dyDescent="0.3">
      <c r="A93" s="107"/>
      <c r="B93" s="135" t="s">
        <v>24</v>
      </c>
      <c r="C93" s="136">
        <f>SUM(C89:C92)</f>
        <v>0</v>
      </c>
      <c r="D93" s="136">
        <f>SUM(D89:D92)</f>
        <v>0</v>
      </c>
      <c r="E93" s="123" t="e">
        <f t="shared" si="24"/>
        <v>#N/A</v>
      </c>
      <c r="F93" s="151"/>
    </row>
    <row r="94" spans="1:26" ht="15" x14ac:dyDescent="0.25">
      <c r="A94" s="204"/>
      <c r="B94" s="133">
        <v>1</v>
      </c>
      <c r="C94" s="106"/>
      <c r="D94" s="106"/>
      <c r="E94" s="88" t="e">
        <f t="shared" si="24"/>
        <v>#N/A</v>
      </c>
      <c r="F94" s="151"/>
    </row>
    <row r="95" spans="1:26" ht="15" x14ac:dyDescent="0.25">
      <c r="A95" s="205"/>
      <c r="B95" s="134">
        <v>2</v>
      </c>
      <c r="C95" s="24"/>
      <c r="D95" s="24"/>
      <c r="E95" s="89" t="e">
        <f t="shared" si="24"/>
        <v>#N/A</v>
      </c>
      <c r="F95" s="151"/>
    </row>
    <row r="96" spans="1:26" ht="15" x14ac:dyDescent="0.25">
      <c r="A96" s="205"/>
      <c r="B96" s="134">
        <v>3</v>
      </c>
      <c r="C96" s="24"/>
      <c r="D96" s="24"/>
      <c r="E96" s="89" t="e">
        <f t="shared" si="24"/>
        <v>#N/A</v>
      </c>
      <c r="F96" s="151"/>
    </row>
    <row r="97" spans="1:6" ht="15" x14ac:dyDescent="0.25">
      <c r="A97" s="205"/>
      <c r="B97" s="134">
        <v>4</v>
      </c>
      <c r="C97" s="24"/>
      <c r="D97" s="24"/>
      <c r="E97" s="89" t="e">
        <f t="shared" si="24"/>
        <v>#N/A</v>
      </c>
      <c r="F97" s="151"/>
    </row>
    <row r="98" spans="1:6" ht="15.75" thickBot="1" x14ac:dyDescent="0.3">
      <c r="A98" s="107"/>
      <c r="B98" s="135" t="s">
        <v>24</v>
      </c>
      <c r="C98" s="136">
        <f>SUM(C94:C97)</f>
        <v>0</v>
      </c>
      <c r="D98" s="136">
        <f>SUM(D94:D97)</f>
        <v>0</v>
      </c>
      <c r="E98" s="123" t="e">
        <f t="shared" si="24"/>
        <v>#N/A</v>
      </c>
      <c r="F98" s="151"/>
    </row>
    <row r="99" spans="1:6" ht="15" x14ac:dyDescent="0.25">
      <c r="A99" s="204"/>
      <c r="B99" s="133">
        <v>1</v>
      </c>
      <c r="C99" s="106"/>
      <c r="D99" s="106"/>
      <c r="E99" s="88" t="e">
        <f t="shared" si="24"/>
        <v>#N/A</v>
      </c>
      <c r="F99" s="151"/>
    </row>
    <row r="100" spans="1:6" ht="15" x14ac:dyDescent="0.25">
      <c r="A100" s="205"/>
      <c r="B100" s="134">
        <v>2</v>
      </c>
      <c r="C100" s="24"/>
      <c r="D100" s="24"/>
      <c r="E100" s="89" t="e">
        <f t="shared" si="24"/>
        <v>#N/A</v>
      </c>
      <c r="F100" s="151"/>
    </row>
    <row r="101" spans="1:6" ht="15" x14ac:dyDescent="0.25">
      <c r="A101" s="205"/>
      <c r="B101" s="134">
        <v>3</v>
      </c>
      <c r="C101" s="24"/>
      <c r="D101" s="24"/>
      <c r="E101" s="89" t="e">
        <f t="shared" si="24"/>
        <v>#N/A</v>
      </c>
      <c r="F101" s="151"/>
    </row>
    <row r="102" spans="1:6" ht="15" x14ac:dyDescent="0.25">
      <c r="A102" s="205"/>
      <c r="B102" s="134">
        <v>4</v>
      </c>
      <c r="C102" s="24"/>
      <c r="D102" s="24"/>
      <c r="E102" s="89" t="e">
        <f t="shared" si="24"/>
        <v>#N/A</v>
      </c>
      <c r="F102" s="151"/>
    </row>
    <row r="103" spans="1:6" ht="15.75" thickBot="1" x14ac:dyDescent="0.3">
      <c r="A103" s="107"/>
      <c r="B103" s="135" t="s">
        <v>24</v>
      </c>
      <c r="C103" s="136">
        <f>SUM(C99:C102)</f>
        <v>0</v>
      </c>
      <c r="D103" s="136">
        <f>SUM(D99:D102)</f>
        <v>0</v>
      </c>
      <c r="E103" s="123" t="e">
        <f t="shared" si="24"/>
        <v>#N/A</v>
      </c>
      <c r="F103" s="151"/>
    </row>
    <row r="104" spans="1:6" ht="15" x14ac:dyDescent="0.25">
      <c r="A104" s="204"/>
      <c r="B104" s="133">
        <v>1</v>
      </c>
      <c r="C104" s="106"/>
      <c r="D104" s="106"/>
      <c r="E104" s="88" t="e">
        <f t="shared" si="24"/>
        <v>#N/A</v>
      </c>
      <c r="F104" s="151"/>
    </row>
    <row r="105" spans="1:6" ht="15" x14ac:dyDescent="0.25">
      <c r="A105" s="205"/>
      <c r="B105" s="134">
        <v>2</v>
      </c>
      <c r="C105" s="24"/>
      <c r="D105" s="24"/>
      <c r="E105" s="89" t="e">
        <f t="shared" si="24"/>
        <v>#N/A</v>
      </c>
      <c r="F105" s="151"/>
    </row>
    <row r="106" spans="1:6" ht="15" x14ac:dyDescent="0.25">
      <c r="A106" s="205"/>
      <c r="B106" s="134">
        <v>3</v>
      </c>
      <c r="C106" s="24"/>
      <c r="D106" s="24"/>
      <c r="E106" s="89" t="e">
        <f t="shared" si="24"/>
        <v>#N/A</v>
      </c>
      <c r="F106" s="151"/>
    </row>
    <row r="107" spans="1:6" ht="15" x14ac:dyDescent="0.25">
      <c r="A107" s="205"/>
      <c r="B107" s="134">
        <v>4</v>
      </c>
      <c r="C107" s="24"/>
      <c r="D107" s="24"/>
      <c r="E107" s="89" t="e">
        <f t="shared" si="24"/>
        <v>#N/A</v>
      </c>
      <c r="F107" s="151"/>
    </row>
    <row r="108" spans="1:6" ht="15.75" thickBot="1" x14ac:dyDescent="0.3">
      <c r="A108" s="107"/>
      <c r="B108" s="135" t="s">
        <v>24</v>
      </c>
      <c r="C108" s="136">
        <f>SUM(C104:C107)</f>
        <v>0</v>
      </c>
      <c r="D108" s="136">
        <f>SUM(D104:D107)</f>
        <v>0</v>
      </c>
      <c r="E108" s="123" t="e">
        <f t="shared" si="24"/>
        <v>#N/A</v>
      </c>
      <c r="F108" s="151"/>
    </row>
    <row r="109" spans="1:6" ht="15" x14ac:dyDescent="0.25">
      <c r="A109" s="204"/>
      <c r="B109" s="133">
        <v>1</v>
      </c>
      <c r="C109" s="106"/>
      <c r="D109" s="106"/>
      <c r="E109" s="88" t="e">
        <f t="shared" si="24"/>
        <v>#N/A</v>
      </c>
      <c r="F109" s="151"/>
    </row>
    <row r="110" spans="1:6" ht="15" x14ac:dyDescent="0.25">
      <c r="A110" s="205"/>
      <c r="B110" s="134">
        <v>2</v>
      </c>
      <c r="C110" s="24"/>
      <c r="D110" s="24"/>
      <c r="E110" s="89" t="e">
        <f t="shared" si="24"/>
        <v>#N/A</v>
      </c>
      <c r="F110" s="151"/>
    </row>
    <row r="111" spans="1:6" ht="15" x14ac:dyDescent="0.25">
      <c r="A111" s="205"/>
      <c r="B111" s="134">
        <v>3</v>
      </c>
      <c r="C111" s="24"/>
      <c r="D111" s="24"/>
      <c r="E111" s="89" t="e">
        <f t="shared" si="24"/>
        <v>#N/A</v>
      </c>
      <c r="F111" s="151"/>
    </row>
    <row r="112" spans="1:6" ht="15" x14ac:dyDescent="0.25">
      <c r="A112" s="205"/>
      <c r="B112" s="134">
        <v>4</v>
      </c>
      <c r="C112" s="24"/>
      <c r="D112" s="24"/>
      <c r="E112" s="89" t="e">
        <f t="shared" si="24"/>
        <v>#N/A</v>
      </c>
      <c r="F112" s="151"/>
    </row>
    <row r="113" spans="1:6" ht="15.75" thickBot="1" x14ac:dyDescent="0.3">
      <c r="A113" s="107"/>
      <c r="B113" s="135" t="s">
        <v>24</v>
      </c>
      <c r="C113" s="136">
        <f>SUM(C109:C112)</f>
        <v>0</v>
      </c>
      <c r="D113" s="136">
        <f>SUM(D109:D112)</f>
        <v>0</v>
      </c>
      <c r="E113" s="123" t="e">
        <f t="shared" si="24"/>
        <v>#N/A</v>
      </c>
      <c r="F113" s="151"/>
    </row>
    <row r="114" spans="1:6" ht="15" x14ac:dyDescent="0.25">
      <c r="A114" s="204"/>
      <c r="B114" s="133">
        <v>1</v>
      </c>
      <c r="C114" s="106"/>
      <c r="D114" s="106"/>
      <c r="E114" s="88" t="e">
        <f t="shared" si="24"/>
        <v>#N/A</v>
      </c>
      <c r="F114" s="151"/>
    </row>
    <row r="115" spans="1:6" ht="15" x14ac:dyDescent="0.25">
      <c r="A115" s="205"/>
      <c r="B115" s="134">
        <v>2</v>
      </c>
      <c r="C115" s="24"/>
      <c r="D115" s="24"/>
      <c r="E115" s="89" t="e">
        <f t="shared" si="24"/>
        <v>#N/A</v>
      </c>
      <c r="F115" s="151"/>
    </row>
    <row r="116" spans="1:6" ht="15" x14ac:dyDescent="0.25">
      <c r="A116" s="205"/>
      <c r="B116" s="134">
        <v>3</v>
      </c>
      <c r="C116" s="24"/>
      <c r="D116" s="24"/>
      <c r="E116" s="89" t="e">
        <f t="shared" si="24"/>
        <v>#N/A</v>
      </c>
      <c r="F116" s="151"/>
    </row>
    <row r="117" spans="1:6" ht="15" x14ac:dyDescent="0.25">
      <c r="A117" s="205"/>
      <c r="B117" s="134">
        <v>4</v>
      </c>
      <c r="C117" s="24"/>
      <c r="D117" s="24"/>
      <c r="E117" s="89" t="e">
        <f t="shared" si="24"/>
        <v>#N/A</v>
      </c>
      <c r="F117" s="151"/>
    </row>
    <row r="118" spans="1:6" ht="15.75" thickBot="1" x14ac:dyDescent="0.3">
      <c r="A118" s="107"/>
      <c r="B118" s="135" t="s">
        <v>24</v>
      </c>
      <c r="C118" s="136">
        <f>SUM(C114:C117)</f>
        <v>0</v>
      </c>
      <c r="D118" s="136">
        <f>SUM(D114:D117)</f>
        <v>0</v>
      </c>
      <c r="E118" s="123" t="e">
        <f t="shared" si="24"/>
        <v>#N/A</v>
      </c>
      <c r="F118" s="151"/>
    </row>
    <row r="119" spans="1:6" ht="15" x14ac:dyDescent="0.25">
      <c r="A119" s="204"/>
      <c r="B119" s="133">
        <v>1</v>
      </c>
      <c r="C119" s="106"/>
      <c r="D119" s="106"/>
      <c r="E119" s="88" t="e">
        <f t="shared" si="24"/>
        <v>#N/A</v>
      </c>
      <c r="F119" s="151"/>
    </row>
    <row r="120" spans="1:6" ht="15" x14ac:dyDescent="0.25">
      <c r="A120" s="205"/>
      <c r="B120" s="134">
        <v>2</v>
      </c>
      <c r="C120" s="24"/>
      <c r="D120" s="24"/>
      <c r="E120" s="89" t="e">
        <f t="shared" si="24"/>
        <v>#N/A</v>
      </c>
      <c r="F120" s="151"/>
    </row>
    <row r="121" spans="1:6" ht="15" x14ac:dyDescent="0.25">
      <c r="A121" s="205"/>
      <c r="B121" s="134">
        <v>3</v>
      </c>
      <c r="C121" s="24"/>
      <c r="D121" s="24"/>
      <c r="E121" s="89" t="e">
        <f t="shared" si="24"/>
        <v>#N/A</v>
      </c>
      <c r="F121" s="151"/>
    </row>
    <row r="122" spans="1:6" ht="15" x14ac:dyDescent="0.25">
      <c r="A122" s="205"/>
      <c r="B122" s="134">
        <v>4</v>
      </c>
      <c r="C122" s="24"/>
      <c r="D122" s="24"/>
      <c r="E122" s="89" t="e">
        <f t="shared" si="24"/>
        <v>#N/A</v>
      </c>
      <c r="F122" s="151"/>
    </row>
    <row r="123" spans="1:6" ht="15" x14ac:dyDescent="0.25">
      <c r="A123" s="107"/>
      <c r="B123" s="135" t="s">
        <v>24</v>
      </c>
      <c r="C123" s="136">
        <f>SUM(C119:C122)</f>
        <v>0</v>
      </c>
      <c r="D123" s="136">
        <f>SUM(D119:D122)</f>
        <v>0</v>
      </c>
      <c r="E123" s="123" t="e">
        <f t="shared" si="24"/>
        <v>#N/A</v>
      </c>
      <c r="F123" s="151"/>
    </row>
    <row r="124" spans="1:6" ht="15" x14ac:dyDescent="0.25"/>
    <row r="125" spans="1:6" ht="15" hidden="1" x14ac:dyDescent="0.25"/>
    <row r="126" spans="1:6" ht="15" hidden="1" x14ac:dyDescent="0.25"/>
    <row r="127" spans="1:6" ht="15" hidden="1" x14ac:dyDescent="0.25"/>
    <row r="128" spans="1:6"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sheetData>
  <mergeCells count="1">
    <mergeCell ref="B2:Q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E158"/>
  <sheetViews>
    <sheetView workbookViewId="0">
      <selection activeCell="C1" sqref="C1:C1048576"/>
    </sheetView>
  </sheetViews>
  <sheetFormatPr defaultColWidth="0" defaultRowHeight="15" zeroHeight="1" x14ac:dyDescent="0.25"/>
  <cols>
    <col min="1" max="1" width="11" customWidth="1"/>
    <col min="2" max="2" width="22.5703125" customWidth="1"/>
    <col min="3" max="3" width="14.42578125" customWidth="1"/>
    <col min="4" max="4" width="11" customWidth="1"/>
    <col min="5" max="7" width="9.140625" style="82" customWidth="1"/>
    <col min="8" max="9" width="9.140625" hidden="1" customWidth="1"/>
    <col min="10" max="11" width="21.28515625" customWidth="1"/>
    <col min="12" max="19" width="9.140625" hidden="1" customWidth="1"/>
    <col min="20" max="31" width="9.140625" customWidth="1"/>
    <col min="32" max="16384" width="9.140625" hidden="1"/>
  </cols>
  <sheetData>
    <row r="1" spans="1:20" ht="15.75" thickBot="1" x14ac:dyDescent="0.3"/>
    <row r="2" spans="1:20" ht="15.75" thickBot="1" x14ac:dyDescent="0.3">
      <c r="A2" s="119" t="s">
        <v>0</v>
      </c>
      <c r="B2" s="121" t="s">
        <v>17</v>
      </c>
      <c r="C2" s="20"/>
      <c r="D2" s="61"/>
      <c r="E2" s="20"/>
      <c r="F2" s="20"/>
      <c r="G2" s="20"/>
      <c r="H2" s="20"/>
      <c r="I2" s="20"/>
      <c r="J2" s="20"/>
      <c r="K2" s="20"/>
      <c r="L2" s="20"/>
      <c r="M2" s="20"/>
      <c r="N2" s="20"/>
      <c r="O2" s="20"/>
      <c r="P2" s="20"/>
      <c r="Q2" s="20"/>
      <c r="R2" s="20"/>
      <c r="S2" s="20"/>
      <c r="T2" s="20"/>
    </row>
    <row r="3" spans="1:20" ht="75.599999999999994" customHeight="1" thickBot="1" x14ac:dyDescent="0.3">
      <c r="A3" s="165" t="s">
        <v>44</v>
      </c>
      <c r="B3" s="165" t="s">
        <v>79</v>
      </c>
      <c r="C3" s="165" t="s">
        <v>18</v>
      </c>
      <c r="D3" s="165" t="s">
        <v>1</v>
      </c>
      <c r="E3" s="164" t="s">
        <v>2</v>
      </c>
      <c r="F3" s="164" t="s">
        <v>3</v>
      </c>
      <c r="G3" s="164" t="s">
        <v>4</v>
      </c>
      <c r="H3" s="145" t="s">
        <v>5</v>
      </c>
      <c r="I3" s="145" t="s">
        <v>6</v>
      </c>
      <c r="J3" s="165" t="s">
        <v>22</v>
      </c>
      <c r="K3" s="165" t="s">
        <v>7</v>
      </c>
      <c r="L3" s="4" t="s">
        <v>8</v>
      </c>
      <c r="M3" s="4" t="s">
        <v>9</v>
      </c>
      <c r="N3" s="4" t="s">
        <v>10</v>
      </c>
      <c r="O3" s="4" t="s">
        <v>11</v>
      </c>
      <c r="P3" s="4" t="s">
        <v>12</v>
      </c>
      <c r="Q3" s="4" t="s">
        <v>13</v>
      </c>
      <c r="R3" s="4" t="s">
        <v>14</v>
      </c>
      <c r="S3" s="4" t="s">
        <v>15</v>
      </c>
      <c r="T3" s="5"/>
    </row>
    <row r="4" spans="1:20" x14ac:dyDescent="0.25">
      <c r="A4" s="69"/>
      <c r="B4" s="146"/>
      <c r="C4" s="11"/>
      <c r="D4" s="95" t="e">
        <f>IF(COUNTA(A4:C4)&lt;3,NA(),IF(C4=0,#N/A,B4/C4%))</f>
        <v>#N/A</v>
      </c>
      <c r="E4" s="152" t="e">
        <f>MEDIAN($D$4:$D$9)</f>
        <v>#N/A</v>
      </c>
      <c r="F4" s="153"/>
      <c r="G4" s="168"/>
      <c r="H4" s="108" t="e">
        <f>IF(OR(F4=0,L4=0),#N/A,IF($D4&lt;&gt;$F4,IF(O4=D4,O4,#N/A),#N/A))</f>
        <v>#N/A</v>
      </c>
      <c r="I4" s="109" t="e">
        <f>IF(R4=D4,R4,IF(S4=D4,S4,#N/A))</f>
        <v>#N/A</v>
      </c>
      <c r="J4" s="81"/>
      <c r="K4" s="7"/>
      <c r="L4" s="8"/>
      <c r="M4" s="8"/>
      <c r="N4" s="8"/>
      <c r="O4" s="8"/>
      <c r="P4" s="9">
        <v>1</v>
      </c>
      <c r="Q4" s="9">
        <v>1</v>
      </c>
      <c r="R4" s="10" t="str">
        <f>IFERROR(IF(AND(P5=1,P4=P3),"",IF(AND(P4=P3,OR(P4=P5,P5=""),R5=""),"",IF(P4="","",IF(P4&gt;=5,D4,IF(AND(R5=D5,P5&gt;1),D4,""))))),"")</f>
        <v/>
      </c>
      <c r="S4" s="10" t="str">
        <f>IFERROR(IF(AND(Q5=1,Q4=Q3),"",IF(AND(Q4=Q3,OR(Q4=Q5,Q5=""),S5=""),"",IF(Q4="","",IF(Q4&gt;=5,D4,IF(AND(S5=D5,Q5&gt;1),D4,""))))),"")</f>
        <v/>
      </c>
    </row>
    <row r="5" spans="1:20" x14ac:dyDescent="0.25">
      <c r="A5" s="70"/>
      <c r="B5" s="21"/>
      <c r="C5" s="11"/>
      <c r="D5" s="96" t="e">
        <f t="shared" ref="D5:D68" si="0">IF(COUNTA(A5:C5)&lt;3,NA(),IF(C5=0,#N/A,B5/C5%))</f>
        <v>#N/A</v>
      </c>
      <c r="E5" s="154" t="e">
        <f>MEDIAN($D$4:$D$9)</f>
        <v>#N/A</v>
      </c>
      <c r="F5" s="11"/>
      <c r="G5" s="1"/>
      <c r="H5" s="110" t="e">
        <f t="shared" ref="H5:H68" si="1">IF(OR(F5=0,L5=0),#N/A,IF($D5&lt;&gt;$F5,IF(O5=D5,O5,#N/A),#N/A))</f>
        <v>#N/A</v>
      </c>
      <c r="I5" s="111" t="e">
        <f t="shared" ref="I5:I68" si="2">IF(R5=D5,R5,IF(S5=D5,S5,#N/A))</f>
        <v>#N/A</v>
      </c>
      <c r="J5" s="81"/>
      <c r="K5" s="12"/>
      <c r="L5" s="13" t="str">
        <f>IF(ISNA(D5),"",IF(AND(E5="",G5=""),IF(D5&lt;(F5-(F5/99)),-1,IF(D5&gt;(F5+(F5/99)),1,0))))</f>
        <v/>
      </c>
      <c r="M5" s="13" t="str">
        <f>IF(L5&lt;&gt;0,L5, M4)</f>
        <v/>
      </c>
      <c r="N5" s="13" t="e">
        <f>IF(AND(N4="",M5=M3),N3,IF(AND(E5="",A5&lt;&gt;"",G5=""),IF(ISNA(D5),"",IF(L5=0,IF(M5&lt;&gt;M4,INT(MAX(N4:N$4))+1,INT(MAX(N4:N$4)))+0.5,IF(M5&lt;&gt;M4,INT(MAX(N4:N$4))+1,INT(MAX(N4:N$4)))))))</f>
        <v>#N/A</v>
      </c>
      <c r="O5" s="10" t="str">
        <f t="shared" ref="O5:O36" si="3">IF(ISNA(N5),"",IF(AND(E5="",G5=""),IFERROR(IF(COUNTIF($N$4:$N$103,INT(N5))&gt;=6,D5,NA()),""),""))</f>
        <v/>
      </c>
      <c r="P5" s="10">
        <f>IFERROR(IF(D5="","",IF(D5&gt;D4,P4+1,IF(D5=D4,P4,IF(D5&lt;D4,1,"")))),1)</f>
        <v>1</v>
      </c>
      <c r="Q5" s="10">
        <f>IFERROR(IF(D5="","",IF(D5&lt;D4,Q4+1,IF(D5=D4,Q4,IF(D5&gt;D4,1,"")))),1)</f>
        <v>1</v>
      </c>
      <c r="R5" s="10" t="str">
        <f t="shared" ref="R5:R68" si="4">IFERROR(IF(AND(P6=1,P5=P4),"",IF(AND(P5=P4,OR(P5=P6,P6=""),R6=""),"",IF(P5="","",IF(P5&gt;=5,D5,IF(AND(R6=D6,P6&gt;1),D5,""))))),"")</f>
        <v/>
      </c>
      <c r="S5" s="10" t="str">
        <f t="shared" ref="S5:S68" si="5">IFERROR(IF(AND(Q6=1,Q5=Q4),"",IF(AND(Q5=Q4,OR(Q5=Q6,Q6=""),S6=""),"",IF(Q5="","",IF(Q5&gt;=5,D5,IF(AND(S6=D6,Q6&gt;1),D5,""))))),"")</f>
        <v/>
      </c>
    </row>
    <row r="6" spans="1:20" x14ac:dyDescent="0.25">
      <c r="A6" s="70"/>
      <c r="B6" s="21"/>
      <c r="C6" s="11"/>
      <c r="D6" s="96" t="e">
        <f t="shared" si="0"/>
        <v>#N/A</v>
      </c>
      <c r="E6" s="154" t="e">
        <f t="shared" ref="E6:E9" si="6">MEDIAN($D$4:$D$9)</f>
        <v>#N/A</v>
      </c>
      <c r="F6" s="11"/>
      <c r="G6" s="1"/>
      <c r="H6" s="110" t="e">
        <f t="shared" si="1"/>
        <v>#N/A</v>
      </c>
      <c r="I6" s="111" t="e">
        <f t="shared" si="2"/>
        <v>#N/A</v>
      </c>
      <c r="J6" s="81"/>
      <c r="K6" s="12"/>
      <c r="L6" s="13" t="str">
        <f t="shared" ref="L6:L69" si="7">IF(ISNA(D6),"",IF(AND(E6="",G6=""),IF(D6&lt;(F6-(F6/99)),-1,IF(D6&gt;(F6+(F6/99)),1,0))))</f>
        <v/>
      </c>
      <c r="M6" s="13" t="str">
        <f t="shared" ref="M6:M69" si="8">IF(L6&lt;&gt;0,L6, M5)</f>
        <v/>
      </c>
      <c r="N6" s="13" t="e">
        <f>IF(AND(N5="",M6=M4),N4,IF(AND(E6="",A6&lt;&gt;"",G6=""),IF(ISNA(D6),"",IF(L6=0,IF(M6&lt;&gt;M5,INT(MAX(N$4:N5))+1,INT(MAX(N$4:N5)))+0.5,IF(M6&lt;&gt;M5,INT(MAX(N$4:N5))+1,INT(MAX(N$4:N5)))))))</f>
        <v>#N/A</v>
      </c>
      <c r="O6" s="10" t="str">
        <f t="shared" si="3"/>
        <v/>
      </c>
      <c r="P6" s="10">
        <f t="shared" ref="P6:P69" si="9">IFERROR(IF(D6="","",IF(D6&gt;D5,P5+1,IF(D6=D5,P5,IF(D6&lt;D5,1,"")))),1)</f>
        <v>1</v>
      </c>
      <c r="Q6" s="10">
        <f t="shared" ref="Q6:Q69" si="10">IFERROR(IF(D6="","",IF(D6&lt;D5,Q5+1,IF(D6=D5,Q5,IF(D6&gt;D5,1,"")))),1)</f>
        <v>1</v>
      </c>
      <c r="R6" s="10" t="str">
        <f t="shared" si="4"/>
        <v/>
      </c>
      <c r="S6" s="10" t="str">
        <f t="shared" si="5"/>
        <v/>
      </c>
    </row>
    <row r="7" spans="1:20" x14ac:dyDescent="0.25">
      <c r="A7" s="70"/>
      <c r="B7" s="21"/>
      <c r="C7" s="11"/>
      <c r="D7" s="96" t="e">
        <f t="shared" si="0"/>
        <v>#N/A</v>
      </c>
      <c r="E7" s="154" t="e">
        <f t="shared" si="6"/>
        <v>#N/A</v>
      </c>
      <c r="F7" s="11"/>
      <c r="G7" s="1"/>
      <c r="H7" s="110" t="e">
        <f t="shared" si="1"/>
        <v>#N/A</v>
      </c>
      <c r="I7" s="111" t="e">
        <f t="shared" si="2"/>
        <v>#N/A</v>
      </c>
      <c r="J7" s="81"/>
      <c r="K7" s="12"/>
      <c r="L7" s="13" t="str">
        <f t="shared" si="7"/>
        <v/>
      </c>
      <c r="M7" s="13" t="str">
        <f t="shared" si="8"/>
        <v/>
      </c>
      <c r="N7" s="13" t="e">
        <f>IF(AND(N6="",M7=M5),N5,IF(AND(E7="",A7&lt;&gt;"",G7=""),IF(ISNA(D7),"",IF(L7=0,IF(M7&lt;&gt;M6,INT(MAX(N$4:N6))+1,INT(MAX(N$4:N6)))+0.5,IF(M7&lt;&gt;M6,INT(MAX(N$4:N6))+1,INT(MAX(N$4:N6)))))))</f>
        <v>#N/A</v>
      </c>
      <c r="O7" s="10" t="str">
        <f t="shared" si="3"/>
        <v/>
      </c>
      <c r="P7" s="10">
        <f t="shared" si="9"/>
        <v>1</v>
      </c>
      <c r="Q7" s="10">
        <f t="shared" si="10"/>
        <v>1</v>
      </c>
      <c r="R7" s="10" t="str">
        <f t="shared" si="4"/>
        <v/>
      </c>
      <c r="S7" s="10" t="str">
        <f t="shared" si="5"/>
        <v/>
      </c>
    </row>
    <row r="8" spans="1:20" x14ac:dyDescent="0.25">
      <c r="A8" s="70"/>
      <c r="B8" s="21"/>
      <c r="C8" s="11"/>
      <c r="D8" s="96" t="e">
        <f t="shared" si="0"/>
        <v>#N/A</v>
      </c>
      <c r="E8" s="154" t="e">
        <f t="shared" si="6"/>
        <v>#N/A</v>
      </c>
      <c r="F8" s="11"/>
      <c r="G8" s="1"/>
      <c r="H8" s="110" t="e">
        <f t="shared" si="1"/>
        <v>#N/A</v>
      </c>
      <c r="I8" s="111" t="e">
        <f t="shared" si="2"/>
        <v>#N/A</v>
      </c>
      <c r="J8" s="81"/>
      <c r="K8" s="12"/>
      <c r="L8" s="13" t="str">
        <f t="shared" si="7"/>
        <v/>
      </c>
      <c r="M8" s="13" t="str">
        <f t="shared" si="8"/>
        <v/>
      </c>
      <c r="N8" s="13" t="e">
        <f>IF(AND(N7="",M8=M6),N6,IF(AND(E8="",A8&lt;&gt;"",G8=""),IF(ISNA(D8),"",IF(L8=0,IF(M8&lt;&gt;M7,INT(MAX(N$4:N7))+1,INT(MAX(N$4:N7)))+0.5,IF(M8&lt;&gt;M7,INT(MAX(N$4:N7))+1,INT(MAX(N$4:N7)))))))</f>
        <v>#N/A</v>
      </c>
      <c r="O8" s="10" t="str">
        <f t="shared" si="3"/>
        <v/>
      </c>
      <c r="P8" s="10">
        <f t="shared" si="9"/>
        <v>1</v>
      </c>
      <c r="Q8" s="10">
        <f t="shared" si="10"/>
        <v>1</v>
      </c>
      <c r="R8" s="10" t="str">
        <f t="shared" si="4"/>
        <v/>
      </c>
      <c r="S8" s="10" t="str">
        <f t="shared" si="5"/>
        <v/>
      </c>
    </row>
    <row r="9" spans="1:20" x14ac:dyDescent="0.25">
      <c r="A9" s="70"/>
      <c r="B9" s="21"/>
      <c r="C9" s="11"/>
      <c r="D9" s="96" t="e">
        <f t="shared" si="0"/>
        <v>#N/A</v>
      </c>
      <c r="E9" s="154" t="e">
        <f t="shared" si="6"/>
        <v>#N/A</v>
      </c>
      <c r="F9" s="155" t="e">
        <f>MEDIAN($D$4:$D$9)</f>
        <v>#N/A</v>
      </c>
      <c r="G9" s="1"/>
      <c r="H9" s="110" t="e">
        <f t="shared" si="1"/>
        <v>#N/A</v>
      </c>
      <c r="I9" s="111" t="e">
        <f t="shared" si="2"/>
        <v>#N/A</v>
      </c>
      <c r="J9" s="81"/>
      <c r="K9" s="12"/>
      <c r="L9" s="13" t="str">
        <f t="shared" si="7"/>
        <v/>
      </c>
      <c r="M9" s="13" t="str">
        <f t="shared" si="8"/>
        <v/>
      </c>
      <c r="N9" s="13" t="e">
        <f>IF(AND(N8="",M9=M7),N7,IF(AND(E9="",A9&lt;&gt;"",G9=""),IF(ISNA(D9),"",IF(L9=0,IF(M9&lt;&gt;M8,INT(MAX(N$4:N8))+1,INT(MAX(N$4:N8)))+0.5,IF(M9&lt;&gt;M8,INT(MAX(N$4:N8))+1,INT(MAX(N$4:N8)))))))</f>
        <v>#N/A</v>
      </c>
      <c r="O9" s="10" t="str">
        <f t="shared" si="3"/>
        <v/>
      </c>
      <c r="P9" s="10">
        <f t="shared" si="9"/>
        <v>1</v>
      </c>
      <c r="Q9" s="10">
        <f t="shared" si="10"/>
        <v>1</v>
      </c>
      <c r="R9" s="10" t="str">
        <f t="shared" si="4"/>
        <v/>
      </c>
      <c r="S9" s="10" t="str">
        <f t="shared" si="5"/>
        <v/>
      </c>
    </row>
    <row r="10" spans="1:20" x14ac:dyDescent="0.25">
      <c r="A10" s="70"/>
      <c r="B10" s="21"/>
      <c r="C10" s="11"/>
      <c r="D10" s="96" t="e">
        <f t="shared" si="0"/>
        <v>#N/A</v>
      </c>
      <c r="E10" s="154"/>
      <c r="F10" s="155" t="e">
        <f t="shared" ref="F10:F73" si="11">MEDIAN($D$4:$D$9)</f>
        <v>#N/A</v>
      </c>
      <c r="G10" s="1"/>
      <c r="H10" s="110" t="e">
        <f t="shared" si="1"/>
        <v>#N/A</v>
      </c>
      <c r="I10" s="111" t="e">
        <f t="shared" si="2"/>
        <v>#N/A</v>
      </c>
      <c r="J10" s="81"/>
      <c r="K10" s="12"/>
      <c r="L10" s="13" t="str">
        <f t="shared" si="7"/>
        <v/>
      </c>
      <c r="M10" s="13" t="str">
        <f t="shared" si="8"/>
        <v/>
      </c>
      <c r="N10" s="13" t="e">
        <f>IF(AND(N9="",M10=M8),N8,IF(AND(E10="",A10&lt;&gt;"",G10=""),IF(ISNA(D10),"",IF(L10=0,IF(M10&lt;&gt;M9,INT(MAX(N$4:N9))+1,INT(MAX(N$4:N9)))+0.5,IF(M10&lt;&gt;M9,INT(MAX(N$4:N9))+1,INT(MAX(N$4:N9)))))))</f>
        <v>#N/A</v>
      </c>
      <c r="O10" s="10" t="str">
        <f t="shared" si="3"/>
        <v/>
      </c>
      <c r="P10" s="10">
        <f t="shared" si="9"/>
        <v>1</v>
      </c>
      <c r="Q10" s="10">
        <f t="shared" si="10"/>
        <v>1</v>
      </c>
      <c r="R10" s="10" t="str">
        <f t="shared" si="4"/>
        <v/>
      </c>
      <c r="S10" s="10" t="str">
        <f t="shared" si="5"/>
        <v/>
      </c>
    </row>
    <row r="11" spans="1:20" x14ac:dyDescent="0.25">
      <c r="A11" s="70"/>
      <c r="B11" s="21"/>
      <c r="C11" s="11"/>
      <c r="D11" s="96" t="e">
        <f t="shared" si="0"/>
        <v>#N/A</v>
      </c>
      <c r="E11" s="154"/>
      <c r="F11" s="155" t="e">
        <f t="shared" si="11"/>
        <v>#N/A</v>
      </c>
      <c r="G11" s="1"/>
      <c r="H11" s="110" t="e">
        <f t="shared" si="1"/>
        <v>#N/A</v>
      </c>
      <c r="I11" s="111" t="e">
        <f t="shared" si="2"/>
        <v>#N/A</v>
      </c>
      <c r="J11" s="81"/>
      <c r="K11" s="12"/>
      <c r="L11" s="13" t="str">
        <f t="shared" si="7"/>
        <v/>
      </c>
      <c r="M11" s="13" t="str">
        <f t="shared" si="8"/>
        <v/>
      </c>
      <c r="N11" s="13" t="e">
        <f>IF(AND(N10="",M11=M9),N9,IF(AND(E11="",A11&lt;&gt;"",G11=""),IF(ISNA(D11),"",IF(L11=0,IF(M11&lt;&gt;M10,INT(MAX(N$4:N10))+1,INT(MAX(N$4:N10)))+0.5,IF(M11&lt;&gt;M10,INT(MAX(N$4:N10))+1,INT(MAX(N$4:N10)))))))</f>
        <v>#N/A</v>
      </c>
      <c r="O11" s="10" t="str">
        <f t="shared" si="3"/>
        <v/>
      </c>
      <c r="P11" s="10">
        <f t="shared" si="9"/>
        <v>1</v>
      </c>
      <c r="Q11" s="10">
        <f t="shared" si="10"/>
        <v>1</v>
      </c>
      <c r="R11" s="10" t="str">
        <f t="shared" si="4"/>
        <v/>
      </c>
      <c r="S11" s="10" t="str">
        <f t="shared" si="5"/>
        <v/>
      </c>
    </row>
    <row r="12" spans="1:20" x14ac:dyDescent="0.25">
      <c r="A12" s="70"/>
      <c r="B12" s="21"/>
      <c r="C12" s="11"/>
      <c r="D12" s="96" t="e">
        <f t="shared" si="0"/>
        <v>#N/A</v>
      </c>
      <c r="E12" s="154"/>
      <c r="F12" s="155" t="e">
        <f t="shared" si="11"/>
        <v>#N/A</v>
      </c>
      <c r="G12" s="1"/>
      <c r="H12" s="110" t="e">
        <f t="shared" si="1"/>
        <v>#N/A</v>
      </c>
      <c r="I12" s="111" t="e">
        <f t="shared" si="2"/>
        <v>#N/A</v>
      </c>
      <c r="J12" s="81"/>
      <c r="K12" s="12"/>
      <c r="L12" s="13" t="str">
        <f t="shared" si="7"/>
        <v/>
      </c>
      <c r="M12" s="13" t="str">
        <f t="shared" si="8"/>
        <v/>
      </c>
      <c r="N12" s="13" t="e">
        <f>IF(AND(N11="",M12=M10),N10,IF(AND(E12="",A12&lt;&gt;"",G12=""),IF(ISNA(D12),"",IF(L12=0,IF(M12&lt;&gt;M11,INT(MAX(N$4:N11))+1,INT(MAX(N$4:N11)))+0.5,IF(M12&lt;&gt;M11,INT(MAX(N$4:N11))+1,INT(MAX(N$4:N11)))))))</f>
        <v>#N/A</v>
      </c>
      <c r="O12" s="10" t="str">
        <f t="shared" si="3"/>
        <v/>
      </c>
      <c r="P12" s="10">
        <f t="shared" si="9"/>
        <v>1</v>
      </c>
      <c r="Q12" s="10">
        <f t="shared" si="10"/>
        <v>1</v>
      </c>
      <c r="R12" s="10" t="str">
        <f t="shared" si="4"/>
        <v/>
      </c>
      <c r="S12" s="10" t="str">
        <f t="shared" si="5"/>
        <v/>
      </c>
    </row>
    <row r="13" spans="1:20" x14ac:dyDescent="0.25">
      <c r="A13" s="70"/>
      <c r="B13" s="21"/>
      <c r="C13" s="11"/>
      <c r="D13" s="96" t="e">
        <f t="shared" si="0"/>
        <v>#N/A</v>
      </c>
      <c r="E13" s="154"/>
      <c r="F13" s="155" t="e">
        <f t="shared" si="11"/>
        <v>#N/A</v>
      </c>
      <c r="G13" s="1"/>
      <c r="H13" s="110" t="e">
        <f t="shared" si="1"/>
        <v>#N/A</v>
      </c>
      <c r="I13" s="111" t="e">
        <f t="shared" si="2"/>
        <v>#N/A</v>
      </c>
      <c r="J13" s="81"/>
      <c r="K13" s="12"/>
      <c r="L13" s="13" t="str">
        <f t="shared" si="7"/>
        <v/>
      </c>
      <c r="M13" s="13" t="str">
        <f t="shared" si="8"/>
        <v/>
      </c>
      <c r="N13" s="13" t="e">
        <f>IF(AND(N12="",M13=M11),N11,IF(AND(E13="",A13&lt;&gt;"",G13=""),IF(ISNA(D13),"",IF(L13=0,IF(M13&lt;&gt;M12,INT(MAX(N$4:N12))+1,INT(MAX(N$4:N12)))+0.5,IF(M13&lt;&gt;M12,INT(MAX(N$4:N12))+1,INT(MAX(N$4:N12)))))))</f>
        <v>#N/A</v>
      </c>
      <c r="O13" s="10" t="str">
        <f t="shared" si="3"/>
        <v/>
      </c>
      <c r="P13" s="10">
        <f t="shared" si="9"/>
        <v>1</v>
      </c>
      <c r="Q13" s="10">
        <f t="shared" si="10"/>
        <v>1</v>
      </c>
      <c r="R13" s="10" t="str">
        <f t="shared" si="4"/>
        <v/>
      </c>
      <c r="S13" s="10" t="str">
        <f t="shared" si="5"/>
        <v/>
      </c>
    </row>
    <row r="14" spans="1:20" x14ac:dyDescent="0.25">
      <c r="A14" s="70"/>
      <c r="B14" s="21"/>
      <c r="C14" s="11"/>
      <c r="D14" s="96" t="e">
        <f t="shared" si="0"/>
        <v>#N/A</v>
      </c>
      <c r="E14" s="154"/>
      <c r="F14" s="155" t="e">
        <f t="shared" si="11"/>
        <v>#N/A</v>
      </c>
      <c r="G14" s="1"/>
      <c r="H14" s="110" t="e">
        <f t="shared" si="1"/>
        <v>#N/A</v>
      </c>
      <c r="I14" s="111" t="e">
        <f t="shared" si="2"/>
        <v>#N/A</v>
      </c>
      <c r="J14" s="81"/>
      <c r="K14" s="12"/>
      <c r="L14" s="13" t="str">
        <f t="shared" si="7"/>
        <v/>
      </c>
      <c r="M14" s="13" t="str">
        <f t="shared" si="8"/>
        <v/>
      </c>
      <c r="N14" s="13" t="e">
        <f>IF(AND(N13="",M14=M12),N12,IF(AND(E14="",A14&lt;&gt;"",G14=""),IF(ISNA(D14),"",IF(L14=0,IF(M14&lt;&gt;M13,INT(MAX(N$4:N13))+1,INT(MAX(N$4:N13)))+0.5,IF(M14&lt;&gt;M13,INT(MAX(N$4:N13))+1,INT(MAX(N$4:N13)))))))</f>
        <v>#N/A</v>
      </c>
      <c r="O14" s="10" t="str">
        <f t="shared" si="3"/>
        <v/>
      </c>
      <c r="P14" s="10">
        <f t="shared" si="9"/>
        <v>1</v>
      </c>
      <c r="Q14" s="10">
        <f t="shared" si="10"/>
        <v>1</v>
      </c>
      <c r="R14" s="10" t="str">
        <f t="shared" si="4"/>
        <v/>
      </c>
      <c r="S14" s="10" t="str">
        <f t="shared" si="5"/>
        <v/>
      </c>
    </row>
    <row r="15" spans="1:20" x14ac:dyDescent="0.25">
      <c r="A15" s="70"/>
      <c r="B15" s="81"/>
      <c r="C15" s="6"/>
      <c r="D15" s="89" t="e">
        <f t="shared" si="0"/>
        <v>#N/A</v>
      </c>
      <c r="E15" s="154"/>
      <c r="F15" s="155" t="e">
        <f t="shared" si="11"/>
        <v>#N/A</v>
      </c>
      <c r="G15" s="1"/>
      <c r="H15" s="110" t="e">
        <f t="shared" si="1"/>
        <v>#N/A</v>
      </c>
      <c r="I15" s="111" t="e">
        <f t="shared" si="2"/>
        <v>#N/A</v>
      </c>
      <c r="J15" s="81"/>
      <c r="K15" s="12"/>
      <c r="L15" s="13" t="str">
        <f t="shared" si="7"/>
        <v/>
      </c>
      <c r="M15" s="13" t="str">
        <f t="shared" si="8"/>
        <v/>
      </c>
      <c r="N15" s="13" t="e">
        <f>IF(AND(N14="",M15=M13),N13,IF(AND(E15="",A15&lt;&gt;"",G15=""),IF(ISNA(D15),"",IF(L15=0,IF(M15&lt;&gt;M14,INT(MAX(N$4:N14))+1,INT(MAX(N$4:N14)))+0.5,IF(M15&lt;&gt;M14,INT(MAX(N$4:N14))+1,INT(MAX(N$4:N14)))))))</f>
        <v>#N/A</v>
      </c>
      <c r="O15" s="10" t="str">
        <f t="shared" si="3"/>
        <v/>
      </c>
      <c r="P15" s="10">
        <f t="shared" si="9"/>
        <v>1</v>
      </c>
      <c r="Q15" s="10">
        <f t="shared" si="10"/>
        <v>1</v>
      </c>
      <c r="R15" s="10" t="str">
        <f t="shared" si="4"/>
        <v/>
      </c>
      <c r="S15" s="10" t="str">
        <f t="shared" si="5"/>
        <v/>
      </c>
    </row>
    <row r="16" spans="1:20" x14ac:dyDescent="0.25">
      <c r="A16" s="70"/>
      <c r="B16" s="81"/>
      <c r="C16" s="6"/>
      <c r="D16" s="89" t="e">
        <f t="shared" si="0"/>
        <v>#N/A</v>
      </c>
      <c r="E16" s="21"/>
      <c r="F16" s="155" t="e">
        <f t="shared" si="11"/>
        <v>#N/A</v>
      </c>
      <c r="G16" s="1"/>
      <c r="H16" s="110" t="e">
        <f t="shared" si="1"/>
        <v>#N/A</v>
      </c>
      <c r="I16" s="111" t="e">
        <f t="shared" si="2"/>
        <v>#N/A</v>
      </c>
      <c r="J16" s="81"/>
      <c r="K16" s="12"/>
      <c r="L16" s="13" t="str">
        <f t="shared" si="7"/>
        <v/>
      </c>
      <c r="M16" s="13" t="str">
        <f t="shared" si="8"/>
        <v/>
      </c>
      <c r="N16" s="13" t="e">
        <f>IF(AND(N15="",M16=M14),N14,IF(AND(E16="",A16&lt;&gt;"",G16=""),IF(ISNA(D16),"",IF(L16=0,IF(M16&lt;&gt;M15,INT(MAX(N$4:N15))+1,INT(MAX(N$4:N15)))+0.5,IF(M16&lt;&gt;M15,INT(MAX(N$4:N15))+1,INT(MAX(N$4:N15)))))))</f>
        <v>#N/A</v>
      </c>
      <c r="O16" s="10" t="str">
        <f t="shared" si="3"/>
        <v/>
      </c>
      <c r="P16" s="10">
        <f t="shared" si="9"/>
        <v>1</v>
      </c>
      <c r="Q16" s="10">
        <f t="shared" si="10"/>
        <v>1</v>
      </c>
      <c r="R16" s="10" t="str">
        <f t="shared" si="4"/>
        <v/>
      </c>
      <c r="S16" s="10" t="str">
        <f t="shared" si="5"/>
        <v/>
      </c>
    </row>
    <row r="17" spans="1:19" x14ac:dyDescent="0.25">
      <c r="A17" s="70"/>
      <c r="B17" s="81"/>
      <c r="C17" s="6"/>
      <c r="D17" s="89" t="e">
        <f t="shared" si="0"/>
        <v>#N/A</v>
      </c>
      <c r="E17" s="21"/>
      <c r="F17" s="155" t="e">
        <f t="shared" si="11"/>
        <v>#N/A</v>
      </c>
      <c r="G17" s="1"/>
      <c r="H17" s="110" t="e">
        <f t="shared" si="1"/>
        <v>#N/A</v>
      </c>
      <c r="I17" s="111" t="e">
        <f t="shared" si="2"/>
        <v>#N/A</v>
      </c>
      <c r="J17" s="81"/>
      <c r="K17" s="12"/>
      <c r="L17" s="13" t="str">
        <f t="shared" si="7"/>
        <v/>
      </c>
      <c r="M17" s="13" t="str">
        <f t="shared" si="8"/>
        <v/>
      </c>
      <c r="N17" s="13" t="e">
        <f>IF(AND(N16="",M17=M15),N15,IF(AND(E17="",A17&lt;&gt;"",G17=""),IF(ISNA(D17),"",IF(L17=0,IF(M17&lt;&gt;M16,INT(MAX(N$4:N16))+1,INT(MAX(N$4:N16)))+0.5,IF(M17&lt;&gt;M16,INT(MAX(N$4:N16))+1,INT(MAX(N$4:N16)))))))</f>
        <v>#N/A</v>
      </c>
      <c r="O17" s="10" t="str">
        <f t="shared" si="3"/>
        <v/>
      </c>
      <c r="P17" s="10">
        <f t="shared" si="9"/>
        <v>1</v>
      </c>
      <c r="Q17" s="10">
        <f t="shared" si="10"/>
        <v>1</v>
      </c>
      <c r="R17" s="10" t="str">
        <f t="shared" si="4"/>
        <v/>
      </c>
      <c r="S17" s="10" t="str">
        <f t="shared" si="5"/>
        <v/>
      </c>
    </row>
    <row r="18" spans="1:19" x14ac:dyDescent="0.25">
      <c r="A18" s="70"/>
      <c r="B18" s="81"/>
      <c r="C18" s="6"/>
      <c r="D18" s="89" t="e">
        <f t="shared" si="0"/>
        <v>#N/A</v>
      </c>
      <c r="E18" s="21"/>
      <c r="F18" s="155" t="e">
        <f t="shared" si="11"/>
        <v>#N/A</v>
      </c>
      <c r="G18" s="1"/>
      <c r="H18" s="110" t="e">
        <f t="shared" si="1"/>
        <v>#N/A</v>
      </c>
      <c r="I18" s="111" t="e">
        <f t="shared" si="2"/>
        <v>#N/A</v>
      </c>
      <c r="J18" s="81"/>
      <c r="K18" s="12"/>
      <c r="L18" s="13" t="str">
        <f t="shared" si="7"/>
        <v/>
      </c>
      <c r="M18" s="13" t="str">
        <f t="shared" si="8"/>
        <v/>
      </c>
      <c r="N18" s="13" t="e">
        <f>IF(AND(N17="",M18=M16),N16,IF(AND(E18="",A18&lt;&gt;"",G18=""),IF(ISNA(D18),"",IF(L18=0,IF(M18&lt;&gt;M17,INT(MAX(N$4:N17))+1,INT(MAX(N$4:N17)))+0.5,IF(M18&lt;&gt;M17,INT(MAX(N$4:N17))+1,INT(MAX(N$4:N17)))))))</f>
        <v>#N/A</v>
      </c>
      <c r="O18" s="10" t="str">
        <f t="shared" si="3"/>
        <v/>
      </c>
      <c r="P18" s="10">
        <f t="shared" si="9"/>
        <v>1</v>
      </c>
      <c r="Q18" s="10">
        <f t="shared" si="10"/>
        <v>1</v>
      </c>
      <c r="R18" s="10" t="str">
        <f t="shared" si="4"/>
        <v/>
      </c>
      <c r="S18" s="10" t="str">
        <f t="shared" si="5"/>
        <v/>
      </c>
    </row>
    <row r="19" spans="1:19" x14ac:dyDescent="0.25">
      <c r="A19" s="70"/>
      <c r="B19" s="81"/>
      <c r="C19" s="6"/>
      <c r="D19" s="89" t="e">
        <f t="shared" si="0"/>
        <v>#N/A</v>
      </c>
      <c r="E19" s="21"/>
      <c r="F19" s="155" t="e">
        <f t="shared" si="11"/>
        <v>#N/A</v>
      </c>
      <c r="G19" s="1"/>
      <c r="H19" s="110" t="e">
        <f t="shared" si="1"/>
        <v>#N/A</v>
      </c>
      <c r="I19" s="111" t="e">
        <f t="shared" si="2"/>
        <v>#N/A</v>
      </c>
      <c r="J19" s="81"/>
      <c r="K19" s="12"/>
      <c r="L19" s="13" t="str">
        <f t="shared" si="7"/>
        <v/>
      </c>
      <c r="M19" s="13" t="str">
        <f t="shared" si="8"/>
        <v/>
      </c>
      <c r="N19" s="13" t="e">
        <f>IF(AND(N18="",M19=M17),N17,IF(AND(E19="",A19&lt;&gt;"",G19=""),IF(ISNA(D19),"",IF(L19=0,IF(M19&lt;&gt;M18,INT(MAX(N$4:N18))+1,INT(MAX(N$4:N18)))+0.5,IF(M19&lt;&gt;M18,INT(MAX(N$4:N18))+1,INT(MAX(N$4:N18)))))))</f>
        <v>#N/A</v>
      </c>
      <c r="O19" s="10" t="str">
        <f t="shared" si="3"/>
        <v/>
      </c>
      <c r="P19" s="10">
        <f t="shared" si="9"/>
        <v>1</v>
      </c>
      <c r="Q19" s="10">
        <f t="shared" si="10"/>
        <v>1</v>
      </c>
      <c r="R19" s="10" t="str">
        <f t="shared" si="4"/>
        <v/>
      </c>
      <c r="S19" s="10" t="str">
        <f t="shared" si="5"/>
        <v/>
      </c>
    </row>
    <row r="20" spans="1:19" x14ac:dyDescent="0.25">
      <c r="A20" s="70"/>
      <c r="B20" s="81"/>
      <c r="C20" s="6"/>
      <c r="D20" s="89" t="e">
        <f t="shared" si="0"/>
        <v>#N/A</v>
      </c>
      <c r="E20" s="21"/>
      <c r="F20" s="155" t="e">
        <f t="shared" si="11"/>
        <v>#N/A</v>
      </c>
      <c r="G20" s="1"/>
      <c r="H20" s="110" t="e">
        <f t="shared" si="1"/>
        <v>#N/A</v>
      </c>
      <c r="I20" s="111" t="e">
        <f t="shared" si="2"/>
        <v>#N/A</v>
      </c>
      <c r="J20" s="78"/>
      <c r="K20" s="64"/>
      <c r="L20" s="13" t="str">
        <f t="shared" si="7"/>
        <v/>
      </c>
      <c r="M20" s="13" t="str">
        <f t="shared" si="8"/>
        <v/>
      </c>
      <c r="N20" s="13" t="e">
        <f>IF(AND(N19="",M20=M18),N18,IF(AND(E20="",A20&lt;&gt;"",G20=""),IF(ISNA(D20),"",IF(L20=0,IF(M20&lt;&gt;M19,INT(MAX(N$4:N19))+1,INT(MAX(N$4:N19)))+0.5,IF(M20&lt;&gt;M19,INT(MAX(N$4:N19))+1,INT(MAX(N$4:N19)))))))</f>
        <v>#N/A</v>
      </c>
      <c r="O20" s="10" t="str">
        <f t="shared" si="3"/>
        <v/>
      </c>
      <c r="P20" s="10">
        <f t="shared" si="9"/>
        <v>1</v>
      </c>
      <c r="Q20" s="10">
        <f t="shared" si="10"/>
        <v>1</v>
      </c>
      <c r="R20" s="10" t="str">
        <f t="shared" si="4"/>
        <v/>
      </c>
      <c r="S20" s="10" t="str">
        <f t="shared" si="5"/>
        <v/>
      </c>
    </row>
    <row r="21" spans="1:19" x14ac:dyDescent="0.25">
      <c r="A21" s="70"/>
      <c r="B21" s="81"/>
      <c r="C21" s="6"/>
      <c r="D21" s="89" t="e">
        <f t="shared" si="0"/>
        <v>#N/A</v>
      </c>
      <c r="E21" s="21"/>
      <c r="F21" s="155" t="e">
        <f t="shared" si="11"/>
        <v>#N/A</v>
      </c>
      <c r="G21" s="1"/>
      <c r="H21" s="110" t="e">
        <f t="shared" si="1"/>
        <v>#N/A</v>
      </c>
      <c r="I21" s="111" t="e">
        <f t="shared" si="2"/>
        <v>#N/A</v>
      </c>
      <c r="J21" s="78"/>
      <c r="K21" s="64"/>
      <c r="L21" s="13" t="str">
        <f t="shared" si="7"/>
        <v/>
      </c>
      <c r="M21" s="13" t="str">
        <f t="shared" si="8"/>
        <v/>
      </c>
      <c r="N21" s="13" t="e">
        <f>IF(AND(N20="",M21=M19),N19,IF(AND(E21="",A21&lt;&gt;"",G21=""),IF(ISNA(D21),"",IF(L21=0,IF(M21&lt;&gt;M20,INT(MAX(N$4:N20))+1,INT(MAX(N$4:N20)))+0.5,IF(M21&lt;&gt;M20,INT(MAX(N$4:N20))+1,INT(MAX(N$4:N20)))))))</f>
        <v>#N/A</v>
      </c>
      <c r="O21" s="10" t="str">
        <f t="shared" si="3"/>
        <v/>
      </c>
      <c r="P21" s="10">
        <f t="shared" si="9"/>
        <v>1</v>
      </c>
      <c r="Q21" s="10">
        <f t="shared" si="10"/>
        <v>1</v>
      </c>
      <c r="R21" s="10" t="str">
        <f t="shared" si="4"/>
        <v/>
      </c>
      <c r="S21" s="10" t="str">
        <f t="shared" si="5"/>
        <v/>
      </c>
    </row>
    <row r="22" spans="1:19" x14ac:dyDescent="0.25">
      <c r="A22" s="70"/>
      <c r="B22" s="81"/>
      <c r="C22" s="6"/>
      <c r="D22" s="89" t="e">
        <f t="shared" si="0"/>
        <v>#N/A</v>
      </c>
      <c r="E22" s="21"/>
      <c r="F22" s="155" t="e">
        <f t="shared" si="11"/>
        <v>#N/A</v>
      </c>
      <c r="G22" s="1"/>
      <c r="H22" s="110" t="e">
        <f t="shared" si="1"/>
        <v>#N/A</v>
      </c>
      <c r="I22" s="111" t="e">
        <f t="shared" si="2"/>
        <v>#N/A</v>
      </c>
      <c r="J22" s="78"/>
      <c r="K22" s="64"/>
      <c r="L22" s="13" t="str">
        <f t="shared" si="7"/>
        <v/>
      </c>
      <c r="M22" s="13" t="str">
        <f t="shared" si="8"/>
        <v/>
      </c>
      <c r="N22" s="13" t="e">
        <f>IF(AND(N21="",M22=M20),N20,IF(AND(E22="",A22&lt;&gt;"",G22=""),IF(ISNA(D22),"",IF(L22=0,IF(M22&lt;&gt;M21,INT(MAX(N$4:N21))+1,INT(MAX(N$4:N21)))+0.5,IF(M22&lt;&gt;M21,INT(MAX(N$4:N21))+1,INT(MAX(N$4:N21)))))))</f>
        <v>#N/A</v>
      </c>
      <c r="O22" s="10" t="str">
        <f t="shared" si="3"/>
        <v/>
      </c>
      <c r="P22" s="10">
        <f t="shared" si="9"/>
        <v>1</v>
      </c>
      <c r="Q22" s="10">
        <f t="shared" si="10"/>
        <v>1</v>
      </c>
      <c r="R22" s="10" t="str">
        <f t="shared" si="4"/>
        <v/>
      </c>
      <c r="S22" s="10" t="str">
        <f t="shared" si="5"/>
        <v/>
      </c>
    </row>
    <row r="23" spans="1:19" x14ac:dyDescent="0.25">
      <c r="A23" s="70"/>
      <c r="B23" s="81"/>
      <c r="C23" s="6"/>
      <c r="D23" s="89" t="e">
        <f t="shared" si="0"/>
        <v>#N/A</v>
      </c>
      <c r="E23" s="21"/>
      <c r="F23" s="155" t="e">
        <f t="shared" si="11"/>
        <v>#N/A</v>
      </c>
      <c r="G23" s="1"/>
      <c r="H23" s="110" t="e">
        <f t="shared" si="1"/>
        <v>#N/A</v>
      </c>
      <c r="I23" s="111" t="e">
        <f t="shared" si="2"/>
        <v>#N/A</v>
      </c>
      <c r="J23" s="78"/>
      <c r="K23" s="64"/>
      <c r="L23" s="13" t="str">
        <f t="shared" si="7"/>
        <v/>
      </c>
      <c r="M23" s="13" t="str">
        <f t="shared" si="8"/>
        <v/>
      </c>
      <c r="N23" s="13" t="e">
        <f>IF(AND(N22="",M23=M21),N21,IF(AND(E23="",A23&lt;&gt;"",G23=""),IF(ISNA(D23),"",IF(L23=0,IF(M23&lt;&gt;M22,INT(MAX(N$4:N22))+1,INT(MAX(N$4:N22)))+0.5,IF(M23&lt;&gt;M22,INT(MAX(N$4:N22))+1,INT(MAX(N$4:N22)))))))</f>
        <v>#N/A</v>
      </c>
      <c r="O23" s="10" t="str">
        <f t="shared" si="3"/>
        <v/>
      </c>
      <c r="P23" s="10">
        <f t="shared" si="9"/>
        <v>1</v>
      </c>
      <c r="Q23" s="10">
        <f t="shared" si="10"/>
        <v>1</v>
      </c>
      <c r="R23" s="10" t="str">
        <f t="shared" si="4"/>
        <v/>
      </c>
      <c r="S23" s="10" t="str">
        <f t="shared" si="5"/>
        <v/>
      </c>
    </row>
    <row r="24" spans="1:19" x14ac:dyDescent="0.25">
      <c r="A24" s="70"/>
      <c r="B24" s="81"/>
      <c r="C24" s="6"/>
      <c r="D24" s="89" t="e">
        <f t="shared" si="0"/>
        <v>#N/A</v>
      </c>
      <c r="E24" s="21"/>
      <c r="F24" s="155" t="e">
        <f t="shared" si="11"/>
        <v>#N/A</v>
      </c>
      <c r="G24" s="1"/>
      <c r="H24" s="110" t="e">
        <f t="shared" si="1"/>
        <v>#N/A</v>
      </c>
      <c r="I24" s="111" t="e">
        <f t="shared" si="2"/>
        <v>#N/A</v>
      </c>
      <c r="J24" s="78"/>
      <c r="K24" s="64"/>
      <c r="L24" s="13" t="str">
        <f t="shared" si="7"/>
        <v/>
      </c>
      <c r="M24" s="13" t="str">
        <f t="shared" si="8"/>
        <v/>
      </c>
      <c r="N24" s="13" t="e">
        <f>IF(AND(N23="",M24=M22),N22,IF(AND(E24="",A24&lt;&gt;"",G24=""),IF(ISNA(D24),"",IF(L24=0,IF(M24&lt;&gt;M23,INT(MAX(N$4:N23))+1,INT(MAX(N$4:N23)))+0.5,IF(M24&lt;&gt;M23,INT(MAX(N$4:N23))+1,INT(MAX(N$4:N23)))))))</f>
        <v>#N/A</v>
      </c>
      <c r="O24" s="10" t="str">
        <f t="shared" si="3"/>
        <v/>
      </c>
      <c r="P24" s="10">
        <f t="shared" si="9"/>
        <v>1</v>
      </c>
      <c r="Q24" s="10">
        <f t="shared" si="10"/>
        <v>1</v>
      </c>
      <c r="R24" s="10" t="str">
        <f t="shared" si="4"/>
        <v/>
      </c>
      <c r="S24" s="10" t="str">
        <f t="shared" si="5"/>
        <v/>
      </c>
    </row>
    <row r="25" spans="1:19" x14ac:dyDescent="0.25">
      <c r="A25" s="70"/>
      <c r="B25" s="81"/>
      <c r="C25" s="6"/>
      <c r="D25" s="89" t="e">
        <f t="shared" si="0"/>
        <v>#N/A</v>
      </c>
      <c r="E25" s="21"/>
      <c r="F25" s="155" t="e">
        <f t="shared" si="11"/>
        <v>#N/A</v>
      </c>
      <c r="G25" s="1"/>
      <c r="H25" s="110" t="e">
        <f t="shared" si="1"/>
        <v>#N/A</v>
      </c>
      <c r="I25" s="111" t="e">
        <f t="shared" si="2"/>
        <v>#N/A</v>
      </c>
      <c r="J25" s="78"/>
      <c r="K25" s="64"/>
      <c r="L25" s="13" t="str">
        <f t="shared" si="7"/>
        <v/>
      </c>
      <c r="M25" s="13" t="str">
        <f t="shared" si="8"/>
        <v/>
      </c>
      <c r="N25" s="13" t="e">
        <f>IF(AND(N24="",M25=M23),N23,IF(AND(E25="",A25&lt;&gt;"",G25=""),IF(ISNA(D25),"",IF(L25=0,IF(M25&lt;&gt;M24,INT(MAX(N$4:N24))+1,INT(MAX(N$4:N24)))+0.5,IF(M25&lt;&gt;M24,INT(MAX(N$4:N24))+1,INT(MAX(N$4:N24)))))))</f>
        <v>#N/A</v>
      </c>
      <c r="O25" s="10" t="str">
        <f t="shared" si="3"/>
        <v/>
      </c>
      <c r="P25" s="10">
        <f t="shared" si="9"/>
        <v>1</v>
      </c>
      <c r="Q25" s="10">
        <f t="shared" si="10"/>
        <v>1</v>
      </c>
      <c r="R25" s="10" t="str">
        <f t="shared" si="4"/>
        <v/>
      </c>
      <c r="S25" s="10" t="str">
        <f t="shared" si="5"/>
        <v/>
      </c>
    </row>
    <row r="26" spans="1:19" x14ac:dyDescent="0.25">
      <c r="A26" s="70"/>
      <c r="B26" s="81"/>
      <c r="C26" s="6"/>
      <c r="D26" s="89" t="e">
        <f t="shared" si="0"/>
        <v>#N/A</v>
      </c>
      <c r="E26" s="21"/>
      <c r="F26" s="155" t="e">
        <f t="shared" si="11"/>
        <v>#N/A</v>
      </c>
      <c r="G26" s="171"/>
      <c r="H26" s="110" t="e">
        <f t="shared" si="1"/>
        <v>#N/A</v>
      </c>
      <c r="I26" s="111" t="e">
        <f t="shared" si="2"/>
        <v>#N/A</v>
      </c>
      <c r="J26" s="78"/>
      <c r="K26" s="64"/>
      <c r="L26" s="13" t="str">
        <f t="shared" si="7"/>
        <v/>
      </c>
      <c r="M26" s="13" t="str">
        <f t="shared" si="8"/>
        <v/>
      </c>
      <c r="N26" s="13" t="e">
        <f>IF(AND(N25="",M26=M24),N24,IF(AND(E26="",A26&lt;&gt;"",G26=""),IF(ISNA(D26),"",IF(L26=0,IF(M26&lt;&gt;M25,INT(MAX(N$4:N25))+1,INT(MAX(N$4:N25)))+0.5,IF(M26&lt;&gt;M25,INT(MAX(N$4:N25))+1,INT(MAX(N$4:N25)))))))</f>
        <v>#N/A</v>
      </c>
      <c r="O26" s="10" t="str">
        <f t="shared" si="3"/>
        <v/>
      </c>
      <c r="P26" s="10">
        <f t="shared" si="9"/>
        <v>1</v>
      </c>
      <c r="Q26" s="10">
        <f t="shared" si="10"/>
        <v>1</v>
      </c>
      <c r="R26" s="10" t="str">
        <f t="shared" si="4"/>
        <v/>
      </c>
      <c r="S26" s="10" t="str">
        <f t="shared" si="5"/>
        <v/>
      </c>
    </row>
    <row r="27" spans="1:19" x14ac:dyDescent="0.25">
      <c r="A27" s="70"/>
      <c r="B27" s="81"/>
      <c r="C27" s="6"/>
      <c r="D27" s="89" t="e">
        <f t="shared" si="0"/>
        <v>#N/A</v>
      </c>
      <c r="E27" s="21"/>
      <c r="F27" s="155" t="e">
        <f t="shared" si="11"/>
        <v>#N/A</v>
      </c>
      <c r="G27" s="171"/>
      <c r="H27" s="110" t="e">
        <f t="shared" si="1"/>
        <v>#N/A</v>
      </c>
      <c r="I27" s="111" t="e">
        <f t="shared" si="2"/>
        <v>#N/A</v>
      </c>
      <c r="J27" s="78"/>
      <c r="K27" s="64"/>
      <c r="L27" s="13" t="str">
        <f t="shared" si="7"/>
        <v/>
      </c>
      <c r="M27" s="13" t="str">
        <f t="shared" si="8"/>
        <v/>
      </c>
      <c r="N27" s="13" t="e">
        <f>IF(AND(N26="",M27=M25),N25,IF(AND(E27="",A27&lt;&gt;"",G27=""),IF(ISNA(D27),"",IF(L27=0,IF(M27&lt;&gt;M26,INT(MAX(N$4:N26))+1,INT(MAX(N$4:N26)))+0.5,IF(M27&lt;&gt;M26,INT(MAX(N$4:N26))+1,INT(MAX(N$4:N26)))))))</f>
        <v>#N/A</v>
      </c>
      <c r="O27" s="10" t="str">
        <f t="shared" si="3"/>
        <v/>
      </c>
      <c r="P27" s="10">
        <f t="shared" si="9"/>
        <v>1</v>
      </c>
      <c r="Q27" s="10">
        <f t="shared" si="10"/>
        <v>1</v>
      </c>
      <c r="R27" s="10" t="str">
        <f t="shared" si="4"/>
        <v/>
      </c>
      <c r="S27" s="10" t="str">
        <f t="shared" si="5"/>
        <v/>
      </c>
    </row>
    <row r="28" spans="1:19" x14ac:dyDescent="0.25">
      <c r="A28" s="70"/>
      <c r="B28" s="81"/>
      <c r="C28" s="1"/>
      <c r="D28" s="89" t="e">
        <f t="shared" si="0"/>
        <v>#N/A</v>
      </c>
      <c r="E28" s="21"/>
      <c r="F28" s="155" t="e">
        <f t="shared" si="11"/>
        <v>#N/A</v>
      </c>
      <c r="G28" s="171"/>
      <c r="H28" s="110" t="e">
        <f t="shared" si="1"/>
        <v>#N/A</v>
      </c>
      <c r="I28" s="111" t="e">
        <f t="shared" si="2"/>
        <v>#N/A</v>
      </c>
      <c r="J28" s="78"/>
      <c r="K28" s="64"/>
      <c r="L28" s="13" t="str">
        <f t="shared" si="7"/>
        <v/>
      </c>
      <c r="M28" s="13" t="str">
        <f t="shared" si="8"/>
        <v/>
      </c>
      <c r="N28" s="13" t="e">
        <f>IF(AND(N27="",M28=M26),N26,IF(AND(E28="",A28&lt;&gt;"",G28=""),IF(ISNA(D28),"",IF(L28=0,IF(M28&lt;&gt;M27,INT(MAX(N$4:N27))+1,INT(MAX(N$4:N27)))+0.5,IF(M28&lt;&gt;M27,INT(MAX(N$4:N27))+1,INT(MAX(N$4:N27)))))))</f>
        <v>#N/A</v>
      </c>
      <c r="O28" s="10" t="str">
        <f t="shared" si="3"/>
        <v/>
      </c>
      <c r="P28" s="10">
        <f t="shared" si="9"/>
        <v>1</v>
      </c>
      <c r="Q28" s="10">
        <f t="shared" si="10"/>
        <v>1</v>
      </c>
      <c r="R28" s="10" t="str">
        <f t="shared" si="4"/>
        <v/>
      </c>
      <c r="S28" s="10" t="str">
        <f t="shared" si="5"/>
        <v/>
      </c>
    </row>
    <row r="29" spans="1:19" x14ac:dyDescent="0.25">
      <c r="A29" s="70"/>
      <c r="B29" s="81"/>
      <c r="C29" s="1"/>
      <c r="D29" s="89" t="e">
        <f t="shared" si="0"/>
        <v>#N/A</v>
      </c>
      <c r="E29" s="21"/>
      <c r="F29" s="155" t="e">
        <f t="shared" si="11"/>
        <v>#N/A</v>
      </c>
      <c r="G29" s="171"/>
      <c r="H29" s="110" t="e">
        <f t="shared" si="1"/>
        <v>#N/A</v>
      </c>
      <c r="I29" s="111" t="e">
        <f t="shared" si="2"/>
        <v>#N/A</v>
      </c>
      <c r="J29" s="78"/>
      <c r="K29" s="64"/>
      <c r="L29" s="13" t="str">
        <f t="shared" si="7"/>
        <v/>
      </c>
      <c r="M29" s="13" t="str">
        <f t="shared" si="8"/>
        <v/>
      </c>
      <c r="N29" s="13" t="e">
        <f>IF(AND(N28="",M29=M27),N27,IF(AND(E29="",A29&lt;&gt;"",G29=""),IF(ISNA(D29),"",IF(L29=0,IF(M29&lt;&gt;M28,INT(MAX(N$4:N28))+1,INT(MAX(N$4:N28)))+0.5,IF(M29&lt;&gt;M28,INT(MAX(N$4:N28))+1,INT(MAX(N$4:N28)))))))</f>
        <v>#N/A</v>
      </c>
      <c r="O29" s="10" t="str">
        <f t="shared" si="3"/>
        <v/>
      </c>
      <c r="P29" s="10">
        <f t="shared" si="9"/>
        <v>1</v>
      </c>
      <c r="Q29" s="10">
        <f t="shared" si="10"/>
        <v>1</v>
      </c>
      <c r="R29" s="10" t="str">
        <f t="shared" si="4"/>
        <v/>
      </c>
      <c r="S29" s="10" t="str">
        <f t="shared" si="5"/>
        <v/>
      </c>
    </row>
    <row r="30" spans="1:19" x14ac:dyDescent="0.25">
      <c r="A30" s="70"/>
      <c r="B30" s="81"/>
      <c r="C30" s="1"/>
      <c r="D30" s="89" t="e">
        <f t="shared" si="0"/>
        <v>#N/A</v>
      </c>
      <c r="E30" s="21"/>
      <c r="F30" s="155" t="e">
        <f t="shared" si="11"/>
        <v>#N/A</v>
      </c>
      <c r="G30" s="171"/>
      <c r="H30" s="110" t="e">
        <f t="shared" si="1"/>
        <v>#N/A</v>
      </c>
      <c r="I30" s="111" t="e">
        <f t="shared" si="2"/>
        <v>#N/A</v>
      </c>
      <c r="J30" s="78"/>
      <c r="K30" s="64"/>
      <c r="L30" s="13" t="str">
        <f t="shared" si="7"/>
        <v/>
      </c>
      <c r="M30" s="13" t="str">
        <f t="shared" si="8"/>
        <v/>
      </c>
      <c r="N30" s="13" t="e">
        <f>IF(AND(N29="",M30=M28),N28,IF(AND(E30="",A30&lt;&gt;"",G30=""),IF(ISNA(D30),"",IF(L30=0,IF(M30&lt;&gt;M29,INT(MAX(N$4:N29))+1,INT(MAX(N$4:N29)))+0.5,IF(M30&lt;&gt;M29,INT(MAX(N$4:N29))+1,INT(MAX(N$4:N29)))))))</f>
        <v>#N/A</v>
      </c>
      <c r="O30" s="10" t="str">
        <f t="shared" si="3"/>
        <v/>
      </c>
      <c r="P30" s="10">
        <f t="shared" si="9"/>
        <v>1</v>
      </c>
      <c r="Q30" s="10">
        <f t="shared" si="10"/>
        <v>1</v>
      </c>
      <c r="R30" s="10" t="str">
        <f t="shared" si="4"/>
        <v/>
      </c>
      <c r="S30" s="10" t="str">
        <f t="shared" si="5"/>
        <v/>
      </c>
    </row>
    <row r="31" spans="1:19" x14ac:dyDescent="0.25">
      <c r="A31" s="70"/>
      <c r="B31" s="81"/>
      <c r="C31" s="1"/>
      <c r="D31" s="89" t="e">
        <f t="shared" si="0"/>
        <v>#N/A</v>
      </c>
      <c r="E31" s="21"/>
      <c r="F31" s="155" t="e">
        <f t="shared" si="11"/>
        <v>#N/A</v>
      </c>
      <c r="G31" s="171"/>
      <c r="H31" s="110" t="e">
        <f t="shared" si="1"/>
        <v>#N/A</v>
      </c>
      <c r="I31" s="111" t="e">
        <f t="shared" si="2"/>
        <v>#N/A</v>
      </c>
      <c r="J31" s="78"/>
      <c r="K31" s="64"/>
      <c r="L31" s="13" t="str">
        <f t="shared" si="7"/>
        <v/>
      </c>
      <c r="M31" s="13" t="str">
        <f t="shared" si="8"/>
        <v/>
      </c>
      <c r="N31" s="13" t="e">
        <f>IF(AND(N30="",M31=M29),N29,IF(AND(E31="",A31&lt;&gt;"",G31=""),IF(ISNA(D31),"",IF(L31=0,IF(M31&lt;&gt;M30,INT(MAX(N$4:N30))+1,INT(MAX(N$4:N30)))+0.5,IF(M31&lt;&gt;M30,INT(MAX(N$4:N30))+1,INT(MAX(N$4:N30)))))))</f>
        <v>#N/A</v>
      </c>
      <c r="O31" s="10" t="str">
        <f t="shared" si="3"/>
        <v/>
      </c>
      <c r="P31" s="10">
        <f t="shared" si="9"/>
        <v>1</v>
      </c>
      <c r="Q31" s="10">
        <f t="shared" si="10"/>
        <v>1</v>
      </c>
      <c r="R31" s="10" t="str">
        <f t="shared" si="4"/>
        <v/>
      </c>
      <c r="S31" s="10" t="str">
        <f t="shared" si="5"/>
        <v/>
      </c>
    </row>
    <row r="32" spans="1:19" x14ac:dyDescent="0.25">
      <c r="A32" s="70"/>
      <c r="B32" s="81"/>
      <c r="C32" s="1"/>
      <c r="D32" s="89" t="e">
        <f t="shared" si="0"/>
        <v>#N/A</v>
      </c>
      <c r="E32" s="21"/>
      <c r="F32" s="155" t="e">
        <f t="shared" si="11"/>
        <v>#N/A</v>
      </c>
      <c r="G32" s="171"/>
      <c r="H32" s="110" t="e">
        <f t="shared" si="1"/>
        <v>#N/A</v>
      </c>
      <c r="I32" s="111" t="e">
        <f t="shared" si="2"/>
        <v>#N/A</v>
      </c>
      <c r="J32" s="78"/>
      <c r="K32" s="64"/>
      <c r="L32" s="13" t="str">
        <f t="shared" si="7"/>
        <v/>
      </c>
      <c r="M32" s="13" t="str">
        <f t="shared" si="8"/>
        <v/>
      </c>
      <c r="N32" s="13" t="e">
        <f>IF(AND(N31="",M32=M30),N30,IF(AND(E32="",A32&lt;&gt;"",G32=""),IF(ISNA(D32),"",IF(L32=0,IF(M32&lt;&gt;M31,INT(MAX(N$4:N31))+1,INT(MAX(N$4:N31)))+0.5,IF(M32&lt;&gt;M31,INT(MAX(N$4:N31))+1,INT(MAX(N$4:N31)))))))</f>
        <v>#N/A</v>
      </c>
      <c r="O32" s="10" t="str">
        <f t="shared" si="3"/>
        <v/>
      </c>
      <c r="P32" s="10">
        <f t="shared" si="9"/>
        <v>1</v>
      </c>
      <c r="Q32" s="10">
        <f t="shared" si="10"/>
        <v>1</v>
      </c>
      <c r="R32" s="10" t="str">
        <f t="shared" si="4"/>
        <v/>
      </c>
      <c r="S32" s="10" t="str">
        <f t="shared" si="5"/>
        <v/>
      </c>
    </row>
    <row r="33" spans="1:19" x14ac:dyDescent="0.25">
      <c r="A33" s="70"/>
      <c r="B33" s="81"/>
      <c r="C33" s="1"/>
      <c r="D33" s="89" t="e">
        <f t="shared" si="0"/>
        <v>#N/A</v>
      </c>
      <c r="E33" s="21"/>
      <c r="F33" s="155" t="e">
        <f t="shared" si="11"/>
        <v>#N/A</v>
      </c>
      <c r="G33" s="171"/>
      <c r="H33" s="110" t="e">
        <f t="shared" si="1"/>
        <v>#N/A</v>
      </c>
      <c r="I33" s="111" t="e">
        <f t="shared" si="2"/>
        <v>#N/A</v>
      </c>
      <c r="J33" s="78"/>
      <c r="K33" s="64"/>
      <c r="L33" s="13" t="str">
        <f t="shared" si="7"/>
        <v/>
      </c>
      <c r="M33" s="13" t="str">
        <f t="shared" si="8"/>
        <v/>
      </c>
      <c r="N33" s="13" t="e">
        <f>IF(AND(N32="",M33=M31),N31,IF(AND(E33="",A33&lt;&gt;"",G33=""),IF(ISNA(D33),"",IF(L33=0,IF(M33&lt;&gt;M32,INT(MAX(N$4:N32))+1,INT(MAX(N$4:N32)))+0.5,IF(M33&lt;&gt;M32,INT(MAX(N$4:N32))+1,INT(MAX(N$4:N32)))))))</f>
        <v>#N/A</v>
      </c>
      <c r="O33" s="10" t="str">
        <f t="shared" si="3"/>
        <v/>
      </c>
      <c r="P33" s="10">
        <f t="shared" si="9"/>
        <v>1</v>
      </c>
      <c r="Q33" s="10">
        <f t="shared" si="10"/>
        <v>1</v>
      </c>
      <c r="R33" s="10" t="str">
        <f t="shared" si="4"/>
        <v/>
      </c>
      <c r="S33" s="10" t="str">
        <f t="shared" si="5"/>
        <v/>
      </c>
    </row>
    <row r="34" spans="1:19" x14ac:dyDescent="0.25">
      <c r="A34" s="70"/>
      <c r="B34" s="81"/>
      <c r="C34" s="1"/>
      <c r="D34" s="89" t="e">
        <f t="shared" si="0"/>
        <v>#N/A</v>
      </c>
      <c r="E34" s="21"/>
      <c r="F34" s="155" t="e">
        <f t="shared" si="11"/>
        <v>#N/A</v>
      </c>
      <c r="G34" s="171"/>
      <c r="H34" s="110" t="e">
        <f t="shared" si="1"/>
        <v>#N/A</v>
      </c>
      <c r="I34" s="111" t="e">
        <f t="shared" si="2"/>
        <v>#N/A</v>
      </c>
      <c r="J34" s="78"/>
      <c r="K34" s="64"/>
      <c r="L34" s="13" t="str">
        <f t="shared" si="7"/>
        <v/>
      </c>
      <c r="M34" s="13" t="str">
        <f t="shared" si="8"/>
        <v/>
      </c>
      <c r="N34" s="13" t="e">
        <f>IF(AND(N33="",M34=M32),N32,IF(AND(E34="",A34&lt;&gt;"",G34=""),IF(ISNA(D34),"",IF(L34=0,IF(M34&lt;&gt;M33,INT(MAX(N$4:N33))+1,INT(MAX(N$4:N33)))+0.5,IF(M34&lt;&gt;M33,INT(MAX(N$4:N33))+1,INT(MAX(N$4:N33)))))))</f>
        <v>#N/A</v>
      </c>
      <c r="O34" s="10" t="str">
        <f t="shared" si="3"/>
        <v/>
      </c>
      <c r="P34" s="10">
        <f t="shared" si="9"/>
        <v>1</v>
      </c>
      <c r="Q34" s="10">
        <f t="shared" si="10"/>
        <v>1</v>
      </c>
      <c r="R34" s="10" t="str">
        <f t="shared" si="4"/>
        <v/>
      </c>
      <c r="S34" s="10" t="str">
        <f t="shared" si="5"/>
        <v/>
      </c>
    </row>
    <row r="35" spans="1:19" x14ac:dyDescent="0.25">
      <c r="A35" s="70"/>
      <c r="B35" s="81"/>
      <c r="C35" s="1"/>
      <c r="D35" s="89" t="e">
        <f t="shared" si="0"/>
        <v>#N/A</v>
      </c>
      <c r="E35" s="21"/>
      <c r="F35" s="155" t="e">
        <f t="shared" si="11"/>
        <v>#N/A</v>
      </c>
      <c r="G35" s="171"/>
      <c r="H35" s="110" t="e">
        <f t="shared" si="1"/>
        <v>#N/A</v>
      </c>
      <c r="I35" s="111" t="e">
        <f t="shared" si="2"/>
        <v>#N/A</v>
      </c>
      <c r="J35" s="78"/>
      <c r="K35" s="64"/>
      <c r="L35" s="13" t="str">
        <f t="shared" si="7"/>
        <v/>
      </c>
      <c r="M35" s="13" t="str">
        <f t="shared" si="8"/>
        <v/>
      </c>
      <c r="N35" s="13" t="e">
        <f>IF(AND(N34="",M35=M33),N33,IF(AND(E35="",A35&lt;&gt;"",G35=""),IF(ISNA(D35),"",IF(L35=0,IF(M35&lt;&gt;M34,INT(MAX(N$4:N34))+1,INT(MAX(N$4:N34)))+0.5,IF(M35&lt;&gt;M34,INT(MAX(N$4:N34))+1,INT(MAX(N$4:N34)))))))</f>
        <v>#N/A</v>
      </c>
      <c r="O35" s="10" t="str">
        <f t="shared" si="3"/>
        <v/>
      </c>
      <c r="P35" s="10">
        <f t="shared" si="9"/>
        <v>1</v>
      </c>
      <c r="Q35" s="10">
        <f t="shared" si="10"/>
        <v>1</v>
      </c>
      <c r="R35" s="10" t="str">
        <f t="shared" si="4"/>
        <v/>
      </c>
      <c r="S35" s="10" t="str">
        <f t="shared" si="5"/>
        <v/>
      </c>
    </row>
    <row r="36" spans="1:19" x14ac:dyDescent="0.25">
      <c r="A36" s="70"/>
      <c r="B36" s="81"/>
      <c r="C36" s="1"/>
      <c r="D36" s="89" t="e">
        <f t="shared" si="0"/>
        <v>#N/A</v>
      </c>
      <c r="E36" s="154"/>
      <c r="F36" s="155" t="e">
        <f t="shared" si="11"/>
        <v>#N/A</v>
      </c>
      <c r="G36" s="171"/>
      <c r="H36" s="110" t="e">
        <f t="shared" si="1"/>
        <v>#N/A</v>
      </c>
      <c r="I36" s="111" t="e">
        <f t="shared" si="2"/>
        <v>#N/A</v>
      </c>
      <c r="J36" s="78"/>
      <c r="K36" s="64"/>
      <c r="L36" s="13" t="str">
        <f t="shared" si="7"/>
        <v/>
      </c>
      <c r="M36" s="13" t="str">
        <f t="shared" si="8"/>
        <v/>
      </c>
      <c r="N36" s="13" t="e">
        <f>IF(AND(N35="",M36=M34),N34,IF(AND(E36="",A36&lt;&gt;"",G36=""),IF(ISNA(D36),"",IF(L36=0,IF(M36&lt;&gt;M35,INT(MAX(N$4:N35))+1,INT(MAX(N$4:N35)))+0.5,IF(M36&lt;&gt;M35,INT(MAX(N$4:N35))+1,INT(MAX(N$4:N35)))))))</f>
        <v>#N/A</v>
      </c>
      <c r="O36" s="10" t="str">
        <f t="shared" si="3"/>
        <v/>
      </c>
      <c r="P36" s="10">
        <f t="shared" si="9"/>
        <v>1</v>
      </c>
      <c r="Q36" s="10">
        <f t="shared" si="10"/>
        <v>1</v>
      </c>
      <c r="R36" s="10" t="str">
        <f t="shared" si="4"/>
        <v/>
      </c>
      <c r="S36" s="10" t="str">
        <f t="shared" si="5"/>
        <v/>
      </c>
    </row>
    <row r="37" spans="1:19" x14ac:dyDescent="0.25">
      <c r="A37" s="70"/>
      <c r="B37" s="81"/>
      <c r="C37" s="1"/>
      <c r="D37" s="89" t="e">
        <f t="shared" si="0"/>
        <v>#N/A</v>
      </c>
      <c r="E37" s="154"/>
      <c r="F37" s="155" t="e">
        <f t="shared" si="11"/>
        <v>#N/A</v>
      </c>
      <c r="G37" s="171"/>
      <c r="H37" s="110" t="e">
        <f t="shared" si="1"/>
        <v>#N/A</v>
      </c>
      <c r="I37" s="111" t="e">
        <f t="shared" si="2"/>
        <v>#N/A</v>
      </c>
      <c r="J37" s="78"/>
      <c r="K37" s="64"/>
      <c r="L37" s="13" t="str">
        <f t="shared" si="7"/>
        <v/>
      </c>
      <c r="M37" s="13" t="str">
        <f t="shared" si="8"/>
        <v/>
      </c>
      <c r="N37" s="13" t="e">
        <f>IF(AND(N36="",M37=M35),N35,IF(AND(E37="",A37&lt;&gt;"",G37=""),IF(ISNA(D37),"",IF(L37=0,IF(M37&lt;&gt;M36,INT(MAX(N$4:N36))+1,INT(MAX(N$4:N36)))+0.5,IF(M37&lt;&gt;M36,INT(MAX(N$4:N36))+1,INT(MAX(N$4:N36)))))))</f>
        <v>#N/A</v>
      </c>
      <c r="O37" s="10" t="str">
        <f t="shared" ref="O37:O68" si="12">IF(ISNA(N37),"",IF(AND(E37="",G37=""),IFERROR(IF(COUNTIF($N$4:$N$103,INT(N37))&gt;=6,D37,NA()),""),""))</f>
        <v/>
      </c>
      <c r="P37" s="10">
        <f t="shared" si="9"/>
        <v>1</v>
      </c>
      <c r="Q37" s="10">
        <f t="shared" si="10"/>
        <v>1</v>
      </c>
      <c r="R37" s="10" t="str">
        <f t="shared" si="4"/>
        <v/>
      </c>
      <c r="S37" s="10" t="str">
        <f t="shared" si="5"/>
        <v/>
      </c>
    </row>
    <row r="38" spans="1:19" x14ac:dyDescent="0.25">
      <c r="A38" s="70"/>
      <c r="B38" s="81"/>
      <c r="C38" s="1"/>
      <c r="D38" s="89" t="e">
        <f t="shared" si="0"/>
        <v>#N/A</v>
      </c>
      <c r="E38" s="154"/>
      <c r="F38" s="155" t="e">
        <f t="shared" si="11"/>
        <v>#N/A</v>
      </c>
      <c r="G38" s="171"/>
      <c r="H38" s="110" t="e">
        <f t="shared" si="1"/>
        <v>#N/A</v>
      </c>
      <c r="I38" s="111" t="e">
        <f t="shared" si="2"/>
        <v>#N/A</v>
      </c>
      <c r="J38" s="78"/>
      <c r="K38" s="64"/>
      <c r="L38" s="13" t="str">
        <f t="shared" si="7"/>
        <v/>
      </c>
      <c r="M38" s="13" t="str">
        <f t="shared" si="8"/>
        <v/>
      </c>
      <c r="N38" s="13" t="e">
        <f>IF(AND(N37="",M38=M36),N36,IF(AND(E38="",A38&lt;&gt;"",G38=""),IF(ISNA(D38),"",IF(L38=0,IF(M38&lt;&gt;M37,INT(MAX(N$4:N37))+1,INT(MAX(N$4:N37)))+0.5,IF(M38&lt;&gt;M37,INT(MAX(N$4:N37))+1,INT(MAX(N$4:N37)))))))</f>
        <v>#N/A</v>
      </c>
      <c r="O38" s="10" t="str">
        <f t="shared" si="12"/>
        <v/>
      </c>
      <c r="P38" s="10">
        <f t="shared" si="9"/>
        <v>1</v>
      </c>
      <c r="Q38" s="10">
        <f t="shared" si="10"/>
        <v>1</v>
      </c>
      <c r="R38" s="10" t="str">
        <f t="shared" si="4"/>
        <v/>
      </c>
      <c r="S38" s="10" t="str">
        <f t="shared" si="5"/>
        <v/>
      </c>
    </row>
    <row r="39" spans="1:19" x14ac:dyDescent="0.25">
      <c r="A39" s="70"/>
      <c r="B39" s="81"/>
      <c r="C39" s="1"/>
      <c r="D39" s="89" t="e">
        <f t="shared" si="0"/>
        <v>#N/A</v>
      </c>
      <c r="E39" s="154"/>
      <c r="F39" s="155" t="e">
        <f t="shared" si="11"/>
        <v>#N/A</v>
      </c>
      <c r="G39" s="171"/>
      <c r="H39" s="110" t="e">
        <f t="shared" si="1"/>
        <v>#N/A</v>
      </c>
      <c r="I39" s="111" t="e">
        <f t="shared" si="2"/>
        <v>#N/A</v>
      </c>
      <c r="J39" s="78"/>
      <c r="K39" s="64"/>
      <c r="L39" s="13" t="str">
        <f t="shared" si="7"/>
        <v/>
      </c>
      <c r="M39" s="13" t="str">
        <f t="shared" si="8"/>
        <v/>
      </c>
      <c r="N39" s="13" t="e">
        <f>IF(AND(N38="",M39=M37),N37,IF(AND(E39="",A39&lt;&gt;"",G39=""),IF(ISNA(D39),"",IF(L39=0,IF(M39&lt;&gt;M38,INT(MAX(N$4:N38))+1,INT(MAX(N$4:N38)))+0.5,IF(M39&lt;&gt;M38,INT(MAX(N$4:N38))+1,INT(MAX(N$4:N38)))))))</f>
        <v>#N/A</v>
      </c>
      <c r="O39" s="10" t="str">
        <f t="shared" si="12"/>
        <v/>
      </c>
      <c r="P39" s="10">
        <f t="shared" si="9"/>
        <v>1</v>
      </c>
      <c r="Q39" s="10">
        <f t="shared" si="10"/>
        <v>1</v>
      </c>
      <c r="R39" s="10" t="str">
        <f t="shared" si="4"/>
        <v/>
      </c>
      <c r="S39" s="10" t="str">
        <f t="shared" si="5"/>
        <v/>
      </c>
    </row>
    <row r="40" spans="1:19" x14ac:dyDescent="0.25">
      <c r="A40" s="70"/>
      <c r="B40" s="81"/>
      <c r="C40" s="1"/>
      <c r="D40" s="89" t="e">
        <f t="shared" si="0"/>
        <v>#N/A</v>
      </c>
      <c r="E40" s="154"/>
      <c r="F40" s="155" t="e">
        <f t="shared" si="11"/>
        <v>#N/A</v>
      </c>
      <c r="G40" s="171"/>
      <c r="H40" s="110" t="e">
        <f t="shared" si="1"/>
        <v>#N/A</v>
      </c>
      <c r="I40" s="111" t="e">
        <f t="shared" si="2"/>
        <v>#N/A</v>
      </c>
      <c r="J40" s="78"/>
      <c r="K40" s="64"/>
      <c r="L40" s="13" t="str">
        <f t="shared" si="7"/>
        <v/>
      </c>
      <c r="M40" s="13" t="str">
        <f t="shared" si="8"/>
        <v/>
      </c>
      <c r="N40" s="13" t="e">
        <f>IF(AND(N39="",M40=M38),N38,IF(AND(E40="",A40&lt;&gt;"",G40=""),IF(ISNA(D40),"",IF(L40=0,IF(M40&lt;&gt;M39,INT(MAX(N$4:N39))+1,INT(MAX(N$4:N39)))+0.5,IF(M40&lt;&gt;M39,INT(MAX(N$4:N39))+1,INT(MAX(N$4:N39)))))))</f>
        <v>#N/A</v>
      </c>
      <c r="O40" s="10" t="str">
        <f t="shared" si="12"/>
        <v/>
      </c>
      <c r="P40" s="10">
        <f t="shared" si="9"/>
        <v>1</v>
      </c>
      <c r="Q40" s="10">
        <f t="shared" si="10"/>
        <v>1</v>
      </c>
      <c r="R40" s="10" t="str">
        <f t="shared" si="4"/>
        <v/>
      </c>
      <c r="S40" s="10" t="str">
        <f t="shared" si="5"/>
        <v/>
      </c>
    </row>
    <row r="41" spans="1:19" x14ac:dyDescent="0.25">
      <c r="A41" s="70"/>
      <c r="B41" s="81"/>
      <c r="C41" s="1"/>
      <c r="D41" s="89" t="e">
        <f t="shared" si="0"/>
        <v>#N/A</v>
      </c>
      <c r="E41" s="154"/>
      <c r="F41" s="155" t="e">
        <f t="shared" si="11"/>
        <v>#N/A</v>
      </c>
      <c r="G41" s="171"/>
      <c r="H41" s="110" t="e">
        <f t="shared" si="1"/>
        <v>#N/A</v>
      </c>
      <c r="I41" s="111" t="e">
        <f t="shared" si="2"/>
        <v>#N/A</v>
      </c>
      <c r="J41" s="78"/>
      <c r="K41" s="64"/>
      <c r="L41" s="13" t="str">
        <f t="shared" si="7"/>
        <v/>
      </c>
      <c r="M41" s="13" t="str">
        <f t="shared" si="8"/>
        <v/>
      </c>
      <c r="N41" s="13" t="e">
        <f>IF(AND(N40="",M41=M39),N39,IF(AND(E41="",A41&lt;&gt;"",G41=""),IF(ISNA(D41),"",IF(L41=0,IF(M41&lt;&gt;M40,INT(MAX(N$4:N40))+1,INT(MAX(N$4:N40)))+0.5,IF(M41&lt;&gt;M40,INT(MAX(N$4:N40))+1,INT(MAX(N$4:N40)))))))</f>
        <v>#N/A</v>
      </c>
      <c r="O41" s="10" t="str">
        <f t="shared" si="12"/>
        <v/>
      </c>
      <c r="P41" s="10">
        <f t="shared" si="9"/>
        <v>1</v>
      </c>
      <c r="Q41" s="10">
        <f t="shared" si="10"/>
        <v>1</v>
      </c>
      <c r="R41" s="10" t="str">
        <f t="shared" si="4"/>
        <v/>
      </c>
      <c r="S41" s="10" t="str">
        <f t="shared" si="5"/>
        <v/>
      </c>
    </row>
    <row r="42" spans="1:19" x14ac:dyDescent="0.25">
      <c r="A42" s="70"/>
      <c r="B42" s="81"/>
      <c r="C42" s="1"/>
      <c r="D42" s="89" t="e">
        <f t="shared" si="0"/>
        <v>#N/A</v>
      </c>
      <c r="E42" s="21"/>
      <c r="F42" s="155" t="e">
        <f t="shared" si="11"/>
        <v>#N/A</v>
      </c>
      <c r="G42" s="171"/>
      <c r="H42" s="110" t="e">
        <f t="shared" si="1"/>
        <v>#N/A</v>
      </c>
      <c r="I42" s="111" t="e">
        <f t="shared" si="2"/>
        <v>#N/A</v>
      </c>
      <c r="J42" s="78"/>
      <c r="K42" s="64"/>
      <c r="L42" s="13" t="str">
        <f t="shared" si="7"/>
        <v/>
      </c>
      <c r="M42" s="13" t="str">
        <f t="shared" si="8"/>
        <v/>
      </c>
      <c r="N42" s="13" t="e">
        <f>IF(AND(N41="",M42=M40),N40,IF(AND(E42="",A42&lt;&gt;"",G42=""),IF(ISNA(D42),"",IF(L42=0,IF(M42&lt;&gt;M41,INT(MAX(N$4:N41))+1,INT(MAX(N$4:N41)))+0.5,IF(M42&lt;&gt;M41,INT(MAX(N$4:N41))+1,INT(MAX(N$4:N41)))))))</f>
        <v>#N/A</v>
      </c>
      <c r="O42" s="10" t="str">
        <f t="shared" si="12"/>
        <v/>
      </c>
      <c r="P42" s="10">
        <f t="shared" si="9"/>
        <v>1</v>
      </c>
      <c r="Q42" s="10">
        <f t="shared" si="10"/>
        <v>1</v>
      </c>
      <c r="R42" s="10" t="str">
        <f t="shared" si="4"/>
        <v/>
      </c>
      <c r="S42" s="10" t="str">
        <f t="shared" si="5"/>
        <v/>
      </c>
    </row>
    <row r="43" spans="1:19" x14ac:dyDescent="0.25">
      <c r="A43" s="70"/>
      <c r="B43" s="81"/>
      <c r="C43" s="1"/>
      <c r="D43" s="89" t="e">
        <f t="shared" si="0"/>
        <v>#N/A</v>
      </c>
      <c r="E43" s="21"/>
      <c r="F43" s="155" t="e">
        <f t="shared" si="11"/>
        <v>#N/A</v>
      </c>
      <c r="G43" s="171"/>
      <c r="H43" s="110" t="e">
        <f t="shared" si="1"/>
        <v>#N/A</v>
      </c>
      <c r="I43" s="111" t="e">
        <f t="shared" si="2"/>
        <v>#N/A</v>
      </c>
      <c r="J43" s="78"/>
      <c r="K43" s="64"/>
      <c r="L43" s="13" t="str">
        <f t="shared" si="7"/>
        <v/>
      </c>
      <c r="M43" s="13" t="str">
        <f t="shared" si="8"/>
        <v/>
      </c>
      <c r="N43" s="13" t="e">
        <f>IF(AND(N42="",M43=M41),N41,IF(AND(E43="",A43&lt;&gt;"",G43=""),IF(ISNA(D43),"",IF(L43=0,IF(M43&lt;&gt;M42,INT(MAX(N$4:N42))+1,INT(MAX(N$4:N42)))+0.5,IF(M43&lt;&gt;M42,INT(MAX(N$4:N42))+1,INT(MAX(N$4:N42)))))))</f>
        <v>#N/A</v>
      </c>
      <c r="O43" s="10" t="str">
        <f t="shared" si="12"/>
        <v/>
      </c>
      <c r="P43" s="10">
        <f t="shared" si="9"/>
        <v>1</v>
      </c>
      <c r="Q43" s="10">
        <f t="shared" si="10"/>
        <v>1</v>
      </c>
      <c r="R43" s="10" t="str">
        <f t="shared" si="4"/>
        <v/>
      </c>
      <c r="S43" s="10" t="str">
        <f t="shared" si="5"/>
        <v/>
      </c>
    </row>
    <row r="44" spans="1:19" x14ac:dyDescent="0.25">
      <c r="A44" s="70"/>
      <c r="B44" s="81"/>
      <c r="C44" s="1"/>
      <c r="D44" s="89" t="e">
        <f t="shared" si="0"/>
        <v>#N/A</v>
      </c>
      <c r="E44" s="21"/>
      <c r="F44" s="155" t="e">
        <f t="shared" si="11"/>
        <v>#N/A</v>
      </c>
      <c r="G44" s="171"/>
      <c r="H44" s="110" t="e">
        <f t="shared" si="1"/>
        <v>#N/A</v>
      </c>
      <c r="I44" s="111" t="e">
        <f t="shared" si="2"/>
        <v>#N/A</v>
      </c>
      <c r="J44" s="78"/>
      <c r="K44" s="64"/>
      <c r="L44" s="13" t="str">
        <f t="shared" si="7"/>
        <v/>
      </c>
      <c r="M44" s="13" t="str">
        <f t="shared" si="8"/>
        <v/>
      </c>
      <c r="N44" s="13" t="e">
        <f>IF(AND(N43="",M44=M42),N42,IF(AND(E44="",A44&lt;&gt;"",G44=""),IF(ISNA(D44),"",IF(L44=0,IF(M44&lt;&gt;M43,INT(MAX(N$4:N43))+1,INT(MAX(N$4:N43)))+0.5,IF(M44&lt;&gt;M43,INT(MAX(N$4:N43))+1,INT(MAX(N$4:N43)))))))</f>
        <v>#N/A</v>
      </c>
      <c r="O44" s="10" t="str">
        <f t="shared" si="12"/>
        <v/>
      </c>
      <c r="P44" s="10">
        <f t="shared" si="9"/>
        <v>1</v>
      </c>
      <c r="Q44" s="10">
        <f t="shared" si="10"/>
        <v>1</v>
      </c>
      <c r="R44" s="10" t="str">
        <f t="shared" si="4"/>
        <v/>
      </c>
      <c r="S44" s="10" t="str">
        <f t="shared" si="5"/>
        <v/>
      </c>
    </row>
    <row r="45" spans="1:19" x14ac:dyDescent="0.25">
      <c r="A45" s="70"/>
      <c r="B45" s="81"/>
      <c r="C45" s="1"/>
      <c r="D45" s="89" t="e">
        <f t="shared" si="0"/>
        <v>#N/A</v>
      </c>
      <c r="E45" s="21"/>
      <c r="F45" s="155" t="e">
        <f t="shared" si="11"/>
        <v>#N/A</v>
      </c>
      <c r="G45" s="1"/>
      <c r="H45" s="110" t="e">
        <f t="shared" si="1"/>
        <v>#N/A</v>
      </c>
      <c r="I45" s="111" t="e">
        <f t="shared" si="2"/>
        <v>#N/A</v>
      </c>
      <c r="J45" s="78"/>
      <c r="K45" s="64"/>
      <c r="L45" s="13" t="str">
        <f t="shared" si="7"/>
        <v/>
      </c>
      <c r="M45" s="13" t="str">
        <f t="shared" si="8"/>
        <v/>
      </c>
      <c r="N45" s="13" t="e">
        <f>IF(AND(N44="",M45=M43),N43,IF(AND(E45="",A45&lt;&gt;"",G45=""),IF(ISNA(D45),"",IF(L45=0,IF(M45&lt;&gt;M44,INT(MAX(N$4:N44))+1,INT(MAX(N$4:N44)))+0.5,IF(M45&lt;&gt;M44,INT(MAX(N$4:N44))+1,INT(MAX(N$4:N44)))))))</f>
        <v>#N/A</v>
      </c>
      <c r="O45" s="10" t="str">
        <f t="shared" si="12"/>
        <v/>
      </c>
      <c r="P45" s="10">
        <f t="shared" si="9"/>
        <v>1</v>
      </c>
      <c r="Q45" s="10">
        <f t="shared" si="10"/>
        <v>1</v>
      </c>
      <c r="R45" s="10" t="str">
        <f t="shared" si="4"/>
        <v/>
      </c>
      <c r="S45" s="10" t="str">
        <f t="shared" si="5"/>
        <v/>
      </c>
    </row>
    <row r="46" spans="1:19" x14ac:dyDescent="0.25">
      <c r="A46" s="70"/>
      <c r="B46" s="99"/>
      <c r="C46" s="1"/>
      <c r="D46" s="89" t="e">
        <f t="shared" si="0"/>
        <v>#N/A</v>
      </c>
      <c r="E46" s="21"/>
      <c r="F46" s="155" t="e">
        <f t="shared" si="11"/>
        <v>#N/A</v>
      </c>
      <c r="G46" s="1"/>
      <c r="H46" s="110" t="e">
        <f t="shared" si="1"/>
        <v>#N/A</v>
      </c>
      <c r="I46" s="111" t="e">
        <f t="shared" si="2"/>
        <v>#N/A</v>
      </c>
      <c r="J46" s="78"/>
      <c r="K46" s="64"/>
      <c r="L46" s="13" t="str">
        <f t="shared" si="7"/>
        <v/>
      </c>
      <c r="M46" s="13" t="str">
        <f t="shared" si="8"/>
        <v/>
      </c>
      <c r="N46" s="13" t="e">
        <f>IF(AND(N45="",M46=M44),N44,IF(AND(E46="",A46&lt;&gt;"",G46=""),IF(ISNA(D46),"",IF(L46=0,IF(M46&lt;&gt;M45,INT(MAX(N$4:N45))+1,INT(MAX(N$4:N45)))+0.5,IF(M46&lt;&gt;M45,INT(MAX(N$4:N45))+1,INT(MAX(N$4:N45)))))))</f>
        <v>#N/A</v>
      </c>
      <c r="O46" s="10" t="str">
        <f t="shared" si="12"/>
        <v/>
      </c>
      <c r="P46" s="10">
        <f t="shared" si="9"/>
        <v>1</v>
      </c>
      <c r="Q46" s="10">
        <f t="shared" si="10"/>
        <v>1</v>
      </c>
      <c r="R46" s="10" t="str">
        <f t="shared" si="4"/>
        <v/>
      </c>
      <c r="S46" s="10" t="str">
        <f t="shared" si="5"/>
        <v/>
      </c>
    </row>
    <row r="47" spans="1:19" x14ac:dyDescent="0.25">
      <c r="A47" s="83"/>
      <c r="B47" s="99"/>
      <c r="C47" s="1"/>
      <c r="D47" s="89" t="e">
        <f t="shared" si="0"/>
        <v>#N/A</v>
      </c>
      <c r="E47" s="21"/>
      <c r="F47" s="155" t="e">
        <f t="shared" si="11"/>
        <v>#N/A</v>
      </c>
      <c r="G47" s="1"/>
      <c r="H47" s="110" t="e">
        <f t="shared" si="1"/>
        <v>#N/A</v>
      </c>
      <c r="I47" s="111" t="e">
        <f t="shared" si="2"/>
        <v>#N/A</v>
      </c>
      <c r="J47" s="78"/>
      <c r="K47" s="64"/>
      <c r="L47" s="13" t="str">
        <f t="shared" si="7"/>
        <v/>
      </c>
      <c r="M47" s="13" t="str">
        <f t="shared" si="8"/>
        <v/>
      </c>
      <c r="N47" s="13" t="e">
        <f>IF(AND(N46="",M47=M45),N45,IF(AND(E47="",A47&lt;&gt;"",G47=""),IF(ISNA(D47),"",IF(L47=0,IF(M47&lt;&gt;M46,INT(MAX(N$4:N46))+1,INT(MAX(N$4:N46)))+0.5,IF(M47&lt;&gt;M46,INT(MAX(N$4:N46))+1,INT(MAX(N$4:N46)))))))</f>
        <v>#N/A</v>
      </c>
      <c r="O47" s="10" t="str">
        <f t="shared" si="12"/>
        <v/>
      </c>
      <c r="P47" s="10">
        <f t="shared" si="9"/>
        <v>1</v>
      </c>
      <c r="Q47" s="10">
        <f t="shared" si="10"/>
        <v>1</v>
      </c>
      <c r="R47" s="10" t="str">
        <f t="shared" si="4"/>
        <v/>
      </c>
      <c r="S47" s="10" t="str">
        <f t="shared" si="5"/>
        <v/>
      </c>
    </row>
    <row r="48" spans="1:19" x14ac:dyDescent="0.25">
      <c r="A48" s="70"/>
      <c r="B48" s="99"/>
      <c r="C48" s="1"/>
      <c r="D48" s="89" t="e">
        <f t="shared" si="0"/>
        <v>#N/A</v>
      </c>
      <c r="E48" s="21"/>
      <c r="F48" s="155" t="e">
        <f t="shared" si="11"/>
        <v>#N/A</v>
      </c>
      <c r="G48" s="1"/>
      <c r="H48" s="110" t="e">
        <f t="shared" si="1"/>
        <v>#N/A</v>
      </c>
      <c r="I48" s="111" t="e">
        <f t="shared" si="2"/>
        <v>#N/A</v>
      </c>
      <c r="J48" s="78"/>
      <c r="K48" s="64"/>
      <c r="L48" s="13" t="str">
        <f t="shared" si="7"/>
        <v/>
      </c>
      <c r="M48" s="13" t="str">
        <f t="shared" si="8"/>
        <v/>
      </c>
      <c r="N48" s="13" t="e">
        <f>IF(AND(N47="",M48=M46),N46,IF(AND(E48="",A48&lt;&gt;"",G48=""),IF(ISNA(D48),"",IF(L48=0,IF(M48&lt;&gt;M47,INT(MAX(N$4:N47))+1,INT(MAX(N$4:N47)))+0.5,IF(M48&lt;&gt;M47,INT(MAX(N$4:N47))+1,INT(MAX(N$4:N47)))))))</f>
        <v>#N/A</v>
      </c>
      <c r="O48" s="10" t="str">
        <f t="shared" si="12"/>
        <v/>
      </c>
      <c r="P48" s="10">
        <f t="shared" si="9"/>
        <v>1</v>
      </c>
      <c r="Q48" s="10">
        <f t="shared" si="10"/>
        <v>1</v>
      </c>
      <c r="R48" s="10" t="str">
        <f t="shared" si="4"/>
        <v/>
      </c>
      <c r="S48" s="10" t="str">
        <f t="shared" si="5"/>
        <v/>
      </c>
    </row>
    <row r="49" spans="1:19" x14ac:dyDescent="0.25">
      <c r="A49" s="83"/>
      <c r="B49" s="99"/>
      <c r="C49" s="1"/>
      <c r="D49" s="89" t="e">
        <f t="shared" si="0"/>
        <v>#N/A</v>
      </c>
      <c r="E49" s="21"/>
      <c r="F49" s="155" t="e">
        <f t="shared" si="11"/>
        <v>#N/A</v>
      </c>
      <c r="G49" s="1"/>
      <c r="H49" s="110" t="e">
        <f t="shared" si="1"/>
        <v>#N/A</v>
      </c>
      <c r="I49" s="111" t="e">
        <f t="shared" si="2"/>
        <v>#N/A</v>
      </c>
      <c r="J49" s="78"/>
      <c r="K49" s="64"/>
      <c r="L49" s="13" t="str">
        <f t="shared" si="7"/>
        <v/>
      </c>
      <c r="M49" s="13" t="str">
        <f t="shared" si="8"/>
        <v/>
      </c>
      <c r="N49" s="13" t="e">
        <f>IF(AND(N48="",M49=M47),N47,IF(AND(E49="",A49&lt;&gt;"",G49=""),IF(ISNA(D49),"",IF(L49=0,IF(M49&lt;&gt;M48,INT(MAX(N$4:N48))+1,INT(MAX(N$4:N48)))+0.5,IF(M49&lt;&gt;M48,INT(MAX(N$4:N48))+1,INT(MAX(N$4:N48)))))))</f>
        <v>#N/A</v>
      </c>
      <c r="O49" s="10" t="str">
        <f t="shared" si="12"/>
        <v/>
      </c>
      <c r="P49" s="10">
        <f t="shared" si="9"/>
        <v>1</v>
      </c>
      <c r="Q49" s="10">
        <f t="shared" si="10"/>
        <v>1</v>
      </c>
      <c r="R49" s="10" t="str">
        <f t="shared" si="4"/>
        <v/>
      </c>
      <c r="S49" s="10" t="str">
        <f t="shared" si="5"/>
        <v/>
      </c>
    </row>
    <row r="50" spans="1:19" x14ac:dyDescent="0.25">
      <c r="A50" s="70"/>
      <c r="B50" s="99"/>
      <c r="C50" s="1"/>
      <c r="D50" s="89" t="e">
        <f t="shared" si="0"/>
        <v>#N/A</v>
      </c>
      <c r="E50" s="21"/>
      <c r="F50" s="155" t="e">
        <f t="shared" si="11"/>
        <v>#N/A</v>
      </c>
      <c r="G50" s="1"/>
      <c r="H50" s="110" t="e">
        <f t="shared" si="1"/>
        <v>#N/A</v>
      </c>
      <c r="I50" s="111" t="e">
        <f t="shared" si="2"/>
        <v>#N/A</v>
      </c>
      <c r="J50" s="78"/>
      <c r="K50" s="64"/>
      <c r="L50" s="13" t="str">
        <f t="shared" si="7"/>
        <v/>
      </c>
      <c r="M50" s="13" t="str">
        <f t="shared" si="8"/>
        <v/>
      </c>
      <c r="N50" s="13" t="e">
        <f>IF(AND(N49="",M50=M48),N48,IF(AND(E50="",A50&lt;&gt;"",G50=""),IF(ISNA(D50),"",IF(L50=0,IF(M50&lt;&gt;M49,INT(MAX(N$4:N49))+1,INT(MAX(N$4:N49)))+0.5,IF(M50&lt;&gt;M49,INT(MAX(N$4:N49))+1,INT(MAX(N$4:N49)))))))</f>
        <v>#N/A</v>
      </c>
      <c r="O50" s="10" t="str">
        <f t="shared" si="12"/>
        <v/>
      </c>
      <c r="P50" s="10">
        <f t="shared" si="9"/>
        <v>1</v>
      </c>
      <c r="Q50" s="10">
        <f t="shared" si="10"/>
        <v>1</v>
      </c>
      <c r="R50" s="10" t="str">
        <f t="shared" si="4"/>
        <v/>
      </c>
      <c r="S50" s="10" t="str">
        <f t="shared" si="5"/>
        <v/>
      </c>
    </row>
    <row r="51" spans="1:19" x14ac:dyDescent="0.25">
      <c r="A51" s="83"/>
      <c r="B51" s="99"/>
      <c r="C51" s="1"/>
      <c r="D51" s="89" t="e">
        <f t="shared" si="0"/>
        <v>#N/A</v>
      </c>
      <c r="E51" s="21"/>
      <c r="F51" s="155" t="e">
        <f t="shared" si="11"/>
        <v>#N/A</v>
      </c>
      <c r="G51" s="1"/>
      <c r="H51" s="110" t="e">
        <f t="shared" si="1"/>
        <v>#N/A</v>
      </c>
      <c r="I51" s="111" t="e">
        <f t="shared" si="2"/>
        <v>#N/A</v>
      </c>
      <c r="J51" s="78"/>
      <c r="K51" s="64"/>
      <c r="L51" s="13" t="str">
        <f t="shared" si="7"/>
        <v/>
      </c>
      <c r="M51" s="13" t="str">
        <f t="shared" si="8"/>
        <v/>
      </c>
      <c r="N51" s="13" t="e">
        <f>IF(AND(N50="",M51=M49),N49,IF(AND(E51="",A51&lt;&gt;"",G51=""),IF(ISNA(D51),"",IF(L51=0,IF(M51&lt;&gt;M50,INT(MAX(N$4:N50))+1,INT(MAX(N$4:N50)))+0.5,IF(M51&lt;&gt;M50,INT(MAX(N$4:N50))+1,INT(MAX(N$4:N50)))))))</f>
        <v>#N/A</v>
      </c>
      <c r="O51" s="10" t="str">
        <f t="shared" si="12"/>
        <v/>
      </c>
      <c r="P51" s="10">
        <f t="shared" si="9"/>
        <v>1</v>
      </c>
      <c r="Q51" s="10">
        <f t="shared" si="10"/>
        <v>1</v>
      </c>
      <c r="R51" s="10" t="str">
        <f t="shared" si="4"/>
        <v/>
      </c>
      <c r="S51" s="10" t="str">
        <f t="shared" si="5"/>
        <v/>
      </c>
    </row>
    <row r="52" spans="1:19" x14ac:dyDescent="0.25">
      <c r="A52" s="70"/>
      <c r="B52" s="99"/>
      <c r="C52" s="20"/>
      <c r="D52" s="89" t="e">
        <f t="shared" si="0"/>
        <v>#N/A</v>
      </c>
      <c r="E52" s="21"/>
      <c r="F52" s="155" t="e">
        <f t="shared" si="11"/>
        <v>#N/A</v>
      </c>
      <c r="G52" s="1"/>
      <c r="H52" s="110" t="e">
        <f t="shared" si="1"/>
        <v>#N/A</v>
      </c>
      <c r="I52" s="111" t="e">
        <f t="shared" si="2"/>
        <v>#N/A</v>
      </c>
      <c r="J52" s="78"/>
      <c r="K52" s="64"/>
      <c r="L52" s="13" t="str">
        <f t="shared" si="7"/>
        <v/>
      </c>
      <c r="M52" s="13" t="str">
        <f t="shared" si="8"/>
        <v/>
      </c>
      <c r="N52" s="13" t="e">
        <f>IF(AND(N51="",M52=M50),N50,IF(AND(E52="",A52&lt;&gt;"",G52=""),IF(ISNA(D52),"",IF(L52=0,IF(M52&lt;&gt;M51,INT(MAX(N$4:N51))+1,INT(MAX(N$4:N51)))+0.5,IF(M52&lt;&gt;M51,INT(MAX(N$4:N51))+1,INT(MAX(N$4:N51)))))))</f>
        <v>#N/A</v>
      </c>
      <c r="O52" s="10" t="str">
        <f t="shared" si="12"/>
        <v/>
      </c>
      <c r="P52" s="10">
        <f t="shared" si="9"/>
        <v>1</v>
      </c>
      <c r="Q52" s="10">
        <f t="shared" si="10"/>
        <v>1</v>
      </c>
      <c r="R52" s="10" t="str">
        <f t="shared" si="4"/>
        <v/>
      </c>
      <c r="S52" s="10" t="str">
        <f t="shared" si="5"/>
        <v/>
      </c>
    </row>
    <row r="53" spans="1:19" x14ac:dyDescent="0.25">
      <c r="A53" s="83"/>
      <c r="B53" s="99"/>
      <c r="C53" s="20"/>
      <c r="D53" s="89" t="e">
        <f t="shared" si="0"/>
        <v>#N/A</v>
      </c>
      <c r="E53" s="21"/>
      <c r="F53" s="155" t="e">
        <f t="shared" si="11"/>
        <v>#N/A</v>
      </c>
      <c r="G53" s="1"/>
      <c r="H53" s="110" t="e">
        <f t="shared" si="1"/>
        <v>#N/A</v>
      </c>
      <c r="I53" s="111" t="e">
        <f t="shared" si="2"/>
        <v>#N/A</v>
      </c>
      <c r="J53" s="78"/>
      <c r="K53" s="64"/>
      <c r="L53" s="13" t="str">
        <f t="shared" si="7"/>
        <v/>
      </c>
      <c r="M53" s="13" t="str">
        <f t="shared" si="8"/>
        <v/>
      </c>
      <c r="N53" s="13" t="e">
        <f>IF(AND(N52="",M53=M51),N51,IF(AND(E53="",A53&lt;&gt;"",G53=""),IF(ISNA(D53),"",IF(L53=0,IF(M53&lt;&gt;M52,INT(MAX(N$4:N52))+1,INT(MAX(N$4:N52)))+0.5,IF(M53&lt;&gt;M52,INT(MAX(N$4:N52))+1,INT(MAX(N$4:N52)))))))</f>
        <v>#N/A</v>
      </c>
      <c r="O53" s="10" t="str">
        <f t="shared" si="12"/>
        <v/>
      </c>
      <c r="P53" s="10">
        <f t="shared" si="9"/>
        <v>1</v>
      </c>
      <c r="Q53" s="10">
        <f t="shared" si="10"/>
        <v>1</v>
      </c>
      <c r="R53" s="10" t="str">
        <f t="shared" si="4"/>
        <v/>
      </c>
      <c r="S53" s="10" t="str">
        <f t="shared" si="5"/>
        <v/>
      </c>
    </row>
    <row r="54" spans="1:19" x14ac:dyDescent="0.25">
      <c r="A54" s="70"/>
      <c r="B54" s="99"/>
      <c r="C54" s="20"/>
      <c r="D54" s="89" t="e">
        <f t="shared" si="0"/>
        <v>#N/A</v>
      </c>
      <c r="E54" s="21"/>
      <c r="F54" s="155" t="e">
        <f t="shared" si="11"/>
        <v>#N/A</v>
      </c>
      <c r="G54" s="1"/>
      <c r="H54" s="110" t="e">
        <f t="shared" si="1"/>
        <v>#N/A</v>
      </c>
      <c r="I54" s="111" t="e">
        <f t="shared" si="2"/>
        <v>#N/A</v>
      </c>
      <c r="J54" s="78"/>
      <c r="K54" s="64"/>
      <c r="L54" s="13" t="str">
        <f t="shared" si="7"/>
        <v/>
      </c>
      <c r="M54" s="13" t="str">
        <f t="shared" si="8"/>
        <v/>
      </c>
      <c r="N54" s="13" t="e">
        <f>IF(AND(N53="",M54=M52),N52,IF(AND(E54="",A54&lt;&gt;"",G54=""),IF(ISNA(D54),"",IF(L54=0,IF(M54&lt;&gt;M53,INT(MAX(N$4:N53))+1,INT(MAX(N$4:N53)))+0.5,IF(M54&lt;&gt;M53,INT(MAX(N$4:N53))+1,INT(MAX(N$4:N53)))))))</f>
        <v>#N/A</v>
      </c>
      <c r="O54" s="10" t="str">
        <f t="shared" si="12"/>
        <v/>
      </c>
      <c r="P54" s="10">
        <f t="shared" si="9"/>
        <v>1</v>
      </c>
      <c r="Q54" s="10">
        <f t="shared" si="10"/>
        <v>1</v>
      </c>
      <c r="R54" s="10" t="str">
        <f t="shared" si="4"/>
        <v/>
      </c>
      <c r="S54" s="10" t="str">
        <f t="shared" si="5"/>
        <v/>
      </c>
    </row>
    <row r="55" spans="1:19" x14ac:dyDescent="0.25">
      <c r="A55" s="83"/>
      <c r="B55" s="99"/>
      <c r="C55" s="20"/>
      <c r="D55" s="89" t="e">
        <f t="shared" si="0"/>
        <v>#N/A</v>
      </c>
      <c r="E55" s="21"/>
      <c r="F55" s="155" t="e">
        <f t="shared" si="11"/>
        <v>#N/A</v>
      </c>
      <c r="G55" s="1"/>
      <c r="H55" s="110" t="e">
        <f t="shared" si="1"/>
        <v>#N/A</v>
      </c>
      <c r="I55" s="111" t="e">
        <f t="shared" si="2"/>
        <v>#N/A</v>
      </c>
      <c r="J55" s="78"/>
      <c r="K55" s="64"/>
      <c r="L55" s="13" t="str">
        <f t="shared" si="7"/>
        <v/>
      </c>
      <c r="M55" s="13" t="str">
        <f t="shared" si="8"/>
        <v/>
      </c>
      <c r="N55" s="13" t="e">
        <f>IF(AND(N54="",M55=M53),N53,IF(AND(E55="",A55&lt;&gt;"",G55=""),IF(ISNA(D55),"",IF(L55=0,IF(M55&lt;&gt;M54,INT(MAX(N$4:N54))+1,INT(MAX(N$4:N54)))+0.5,IF(M55&lt;&gt;M54,INT(MAX(N$4:N54))+1,INT(MAX(N$4:N54)))))))</f>
        <v>#N/A</v>
      </c>
      <c r="O55" s="10" t="str">
        <f t="shared" si="12"/>
        <v/>
      </c>
      <c r="P55" s="10">
        <f t="shared" si="9"/>
        <v>1</v>
      </c>
      <c r="Q55" s="10">
        <f t="shared" si="10"/>
        <v>1</v>
      </c>
      <c r="R55" s="10" t="str">
        <f t="shared" si="4"/>
        <v/>
      </c>
      <c r="S55" s="10" t="str">
        <f t="shared" si="5"/>
        <v/>
      </c>
    </row>
    <row r="56" spans="1:19" x14ac:dyDescent="0.25">
      <c r="A56" s="70"/>
      <c r="B56" s="99"/>
      <c r="C56" s="20"/>
      <c r="D56" s="89" t="e">
        <f t="shared" si="0"/>
        <v>#N/A</v>
      </c>
      <c r="E56" s="21"/>
      <c r="F56" s="155" t="e">
        <f t="shared" si="11"/>
        <v>#N/A</v>
      </c>
      <c r="G56" s="1"/>
      <c r="H56" s="110" t="e">
        <f t="shared" si="1"/>
        <v>#N/A</v>
      </c>
      <c r="I56" s="111" t="e">
        <f t="shared" si="2"/>
        <v>#N/A</v>
      </c>
      <c r="J56" s="78"/>
      <c r="K56" s="64"/>
      <c r="L56" s="13" t="str">
        <f t="shared" si="7"/>
        <v/>
      </c>
      <c r="M56" s="13" t="str">
        <f t="shared" si="8"/>
        <v/>
      </c>
      <c r="N56" s="13" t="e">
        <f>IF(AND(N55="",M56=M54),N54,IF(AND(E56="",A56&lt;&gt;"",G56=""),IF(ISNA(D56),"",IF(L56=0,IF(M56&lt;&gt;M55,INT(MAX(N$4:N55))+1,INT(MAX(N$4:N55)))+0.5,IF(M56&lt;&gt;M55,INT(MAX(N$4:N55))+1,INT(MAX(N$4:N55)))))))</f>
        <v>#N/A</v>
      </c>
      <c r="O56" s="10" t="str">
        <f t="shared" si="12"/>
        <v/>
      </c>
      <c r="P56" s="10">
        <f t="shared" si="9"/>
        <v>1</v>
      </c>
      <c r="Q56" s="10">
        <f t="shared" si="10"/>
        <v>1</v>
      </c>
      <c r="R56" s="10" t="str">
        <f t="shared" si="4"/>
        <v/>
      </c>
      <c r="S56" s="10" t="str">
        <f t="shared" si="5"/>
        <v/>
      </c>
    </row>
    <row r="57" spans="1:19" x14ac:dyDescent="0.25">
      <c r="A57" s="83"/>
      <c r="B57" s="99"/>
      <c r="C57" s="20"/>
      <c r="D57" s="89" t="e">
        <f t="shared" si="0"/>
        <v>#N/A</v>
      </c>
      <c r="E57" s="21"/>
      <c r="F57" s="155" t="e">
        <f t="shared" si="11"/>
        <v>#N/A</v>
      </c>
      <c r="G57" s="1"/>
      <c r="H57" s="110" t="e">
        <f t="shared" si="1"/>
        <v>#N/A</v>
      </c>
      <c r="I57" s="111" t="e">
        <f t="shared" si="2"/>
        <v>#N/A</v>
      </c>
      <c r="J57" s="78"/>
      <c r="K57" s="64"/>
      <c r="L57" s="13" t="str">
        <f t="shared" si="7"/>
        <v/>
      </c>
      <c r="M57" s="13" t="str">
        <f t="shared" si="8"/>
        <v/>
      </c>
      <c r="N57" s="13" t="e">
        <f>IF(AND(N56="",M57=M55),N55,IF(AND(E57="",A57&lt;&gt;"",G57=""),IF(ISNA(D57),"",IF(L57=0,IF(M57&lt;&gt;M56,INT(MAX(N$4:N56))+1,INT(MAX(N$4:N56)))+0.5,IF(M57&lt;&gt;M56,INT(MAX(N$4:N56))+1,INT(MAX(N$4:N56)))))))</f>
        <v>#N/A</v>
      </c>
      <c r="O57" s="10" t="str">
        <f t="shared" si="12"/>
        <v/>
      </c>
      <c r="P57" s="10">
        <f t="shared" si="9"/>
        <v>1</v>
      </c>
      <c r="Q57" s="10">
        <f t="shared" si="10"/>
        <v>1</v>
      </c>
      <c r="R57" s="10" t="str">
        <f t="shared" si="4"/>
        <v/>
      </c>
      <c r="S57" s="10" t="str">
        <f t="shared" si="5"/>
        <v/>
      </c>
    </row>
    <row r="58" spans="1:19" x14ac:dyDescent="0.25">
      <c r="A58" s="70"/>
      <c r="B58" s="99"/>
      <c r="C58" s="20"/>
      <c r="D58" s="89" t="e">
        <f t="shared" si="0"/>
        <v>#N/A</v>
      </c>
      <c r="E58" s="21"/>
      <c r="F58" s="155" t="e">
        <f t="shared" si="11"/>
        <v>#N/A</v>
      </c>
      <c r="G58" s="1"/>
      <c r="H58" s="110" t="e">
        <f t="shared" si="1"/>
        <v>#N/A</v>
      </c>
      <c r="I58" s="111" t="e">
        <f t="shared" si="2"/>
        <v>#N/A</v>
      </c>
      <c r="J58" s="78"/>
      <c r="K58" s="64"/>
      <c r="L58" s="13" t="str">
        <f t="shared" si="7"/>
        <v/>
      </c>
      <c r="M58" s="13" t="str">
        <f t="shared" si="8"/>
        <v/>
      </c>
      <c r="N58" s="13" t="e">
        <f>IF(AND(N57="",M58=M56),N56,IF(AND(E58="",A58&lt;&gt;"",G58=""),IF(ISNA(D58),"",IF(L58=0,IF(M58&lt;&gt;M57,INT(MAX(N$4:N57))+1,INT(MAX(N$4:N57)))+0.5,IF(M58&lt;&gt;M57,INT(MAX(N$4:N57))+1,INT(MAX(N$4:N57)))))))</f>
        <v>#N/A</v>
      </c>
      <c r="O58" s="10" t="str">
        <f t="shared" si="12"/>
        <v/>
      </c>
      <c r="P58" s="10">
        <f t="shared" si="9"/>
        <v>1</v>
      </c>
      <c r="Q58" s="10">
        <f t="shared" si="10"/>
        <v>1</v>
      </c>
      <c r="R58" s="10" t="str">
        <f t="shared" si="4"/>
        <v/>
      </c>
      <c r="S58" s="10" t="str">
        <f t="shared" si="5"/>
        <v/>
      </c>
    </row>
    <row r="59" spans="1:19" x14ac:dyDescent="0.25">
      <c r="A59" s="83"/>
      <c r="B59" s="99"/>
      <c r="C59" s="20"/>
      <c r="D59" s="89" t="e">
        <f t="shared" si="0"/>
        <v>#N/A</v>
      </c>
      <c r="E59" s="21"/>
      <c r="F59" s="155" t="e">
        <f t="shared" si="11"/>
        <v>#N/A</v>
      </c>
      <c r="G59" s="1"/>
      <c r="H59" s="110" t="e">
        <f t="shared" si="1"/>
        <v>#N/A</v>
      </c>
      <c r="I59" s="111" t="e">
        <f t="shared" si="2"/>
        <v>#N/A</v>
      </c>
      <c r="J59" s="78"/>
      <c r="K59" s="64"/>
      <c r="L59" s="13" t="str">
        <f t="shared" si="7"/>
        <v/>
      </c>
      <c r="M59" s="13" t="str">
        <f t="shared" si="8"/>
        <v/>
      </c>
      <c r="N59" s="13" t="e">
        <f>IF(AND(N58="",M59=M57),N57,IF(AND(E59="",A59&lt;&gt;"",G59=""),IF(ISNA(D59),"",IF(L59=0,IF(M59&lt;&gt;M58,INT(MAX(N$4:N58))+1,INT(MAX(N$4:N58)))+0.5,IF(M59&lt;&gt;M58,INT(MAX(N$4:N58))+1,INT(MAX(N$4:N58)))))))</f>
        <v>#N/A</v>
      </c>
      <c r="O59" s="10" t="str">
        <f t="shared" si="12"/>
        <v/>
      </c>
      <c r="P59" s="10">
        <f t="shared" si="9"/>
        <v>1</v>
      </c>
      <c r="Q59" s="10">
        <f t="shared" si="10"/>
        <v>1</v>
      </c>
      <c r="R59" s="10" t="str">
        <f t="shared" si="4"/>
        <v/>
      </c>
      <c r="S59" s="10" t="str">
        <f t="shared" si="5"/>
        <v/>
      </c>
    </row>
    <row r="60" spans="1:19" x14ac:dyDescent="0.25">
      <c r="A60" s="70"/>
      <c r="B60" s="99"/>
      <c r="C60" s="20"/>
      <c r="D60" s="89" t="e">
        <f t="shared" si="0"/>
        <v>#N/A</v>
      </c>
      <c r="E60" s="21"/>
      <c r="F60" s="155" t="e">
        <f t="shared" si="11"/>
        <v>#N/A</v>
      </c>
      <c r="G60" s="1"/>
      <c r="H60" s="110" t="e">
        <f t="shared" si="1"/>
        <v>#N/A</v>
      </c>
      <c r="I60" s="111" t="e">
        <f t="shared" si="2"/>
        <v>#N/A</v>
      </c>
      <c r="J60" s="78"/>
      <c r="K60" s="64"/>
      <c r="L60" s="13" t="str">
        <f t="shared" si="7"/>
        <v/>
      </c>
      <c r="M60" s="13" t="str">
        <f t="shared" si="8"/>
        <v/>
      </c>
      <c r="N60" s="13" t="e">
        <f>IF(AND(N59="",M60=M58),N58,IF(AND(E60="",A60&lt;&gt;"",G60=""),IF(ISNA(D60),"",IF(L60=0,IF(M60&lt;&gt;M59,INT(MAX(N$4:N59))+1,INT(MAX(N$4:N59)))+0.5,IF(M60&lt;&gt;M59,INT(MAX(N$4:N59))+1,INT(MAX(N$4:N59)))))))</f>
        <v>#N/A</v>
      </c>
      <c r="O60" s="10" t="str">
        <f t="shared" si="12"/>
        <v/>
      </c>
      <c r="P60" s="10">
        <f t="shared" si="9"/>
        <v>1</v>
      </c>
      <c r="Q60" s="10">
        <f t="shared" si="10"/>
        <v>1</v>
      </c>
      <c r="R60" s="10" t="str">
        <f t="shared" si="4"/>
        <v/>
      </c>
      <c r="S60" s="10" t="str">
        <f t="shared" si="5"/>
        <v/>
      </c>
    </row>
    <row r="61" spans="1:19" x14ac:dyDescent="0.25">
      <c r="A61" s="83"/>
      <c r="B61" s="99"/>
      <c r="C61" s="20"/>
      <c r="D61" s="89" t="e">
        <f t="shared" si="0"/>
        <v>#N/A</v>
      </c>
      <c r="E61" s="21"/>
      <c r="F61" s="155" t="e">
        <f t="shared" si="11"/>
        <v>#N/A</v>
      </c>
      <c r="G61" s="1"/>
      <c r="H61" s="110" t="e">
        <f t="shared" si="1"/>
        <v>#N/A</v>
      </c>
      <c r="I61" s="111" t="e">
        <f t="shared" si="2"/>
        <v>#N/A</v>
      </c>
      <c r="J61" s="78"/>
      <c r="K61" s="64"/>
      <c r="L61" s="13" t="str">
        <f t="shared" si="7"/>
        <v/>
      </c>
      <c r="M61" s="13" t="str">
        <f t="shared" si="8"/>
        <v/>
      </c>
      <c r="N61" s="13" t="e">
        <f>IF(AND(N60="",M61=M59),N59,IF(AND(E61="",A61&lt;&gt;"",G61=""),IF(ISNA(D61),"",IF(L61=0,IF(M61&lt;&gt;M60,INT(MAX(N$4:N60))+1,INT(MAX(N$4:N60)))+0.5,IF(M61&lt;&gt;M60,INT(MAX(N$4:N60))+1,INT(MAX(N$4:N60)))))))</f>
        <v>#N/A</v>
      </c>
      <c r="O61" s="10" t="str">
        <f t="shared" si="12"/>
        <v/>
      </c>
      <c r="P61" s="10">
        <f t="shared" si="9"/>
        <v>1</v>
      </c>
      <c r="Q61" s="10">
        <f t="shared" si="10"/>
        <v>1</v>
      </c>
      <c r="R61" s="10" t="str">
        <f t="shared" si="4"/>
        <v/>
      </c>
      <c r="S61" s="10" t="str">
        <f t="shared" si="5"/>
        <v/>
      </c>
    </row>
    <row r="62" spans="1:19" x14ac:dyDescent="0.25">
      <c r="A62" s="70"/>
      <c r="B62" s="99"/>
      <c r="C62" s="20"/>
      <c r="D62" s="89" t="e">
        <f t="shared" si="0"/>
        <v>#N/A</v>
      </c>
      <c r="E62" s="21"/>
      <c r="F62" s="155" t="e">
        <f t="shared" si="11"/>
        <v>#N/A</v>
      </c>
      <c r="G62" s="1"/>
      <c r="H62" s="110" t="e">
        <f t="shared" si="1"/>
        <v>#N/A</v>
      </c>
      <c r="I62" s="111" t="e">
        <f t="shared" si="2"/>
        <v>#N/A</v>
      </c>
      <c r="J62" s="78"/>
      <c r="K62" s="64"/>
      <c r="L62" s="13" t="str">
        <f t="shared" si="7"/>
        <v/>
      </c>
      <c r="M62" s="13" t="str">
        <f t="shared" si="8"/>
        <v/>
      </c>
      <c r="N62" s="13" t="e">
        <f>IF(AND(N61="",M62=M60),N60,IF(AND(E62="",A62&lt;&gt;"",G62=""),IF(ISNA(D62),"",IF(L62=0,IF(M62&lt;&gt;M61,INT(MAX(N$4:N61))+1,INT(MAX(N$4:N61)))+0.5,IF(M62&lt;&gt;M61,INT(MAX(N$4:N61))+1,INT(MAX(N$4:N61)))))))</f>
        <v>#N/A</v>
      </c>
      <c r="O62" s="10" t="str">
        <f t="shared" si="12"/>
        <v/>
      </c>
      <c r="P62" s="10">
        <f t="shared" si="9"/>
        <v>1</v>
      </c>
      <c r="Q62" s="10">
        <f t="shared" si="10"/>
        <v>1</v>
      </c>
      <c r="R62" s="10" t="str">
        <f t="shared" si="4"/>
        <v/>
      </c>
      <c r="S62" s="10" t="str">
        <f t="shared" si="5"/>
        <v/>
      </c>
    </row>
    <row r="63" spans="1:19" x14ac:dyDescent="0.25">
      <c r="A63" s="83"/>
      <c r="B63" s="99"/>
      <c r="C63" s="20"/>
      <c r="D63" s="89" t="e">
        <f t="shared" si="0"/>
        <v>#N/A</v>
      </c>
      <c r="E63" s="21"/>
      <c r="F63" s="155" t="e">
        <f t="shared" si="11"/>
        <v>#N/A</v>
      </c>
      <c r="G63" s="1"/>
      <c r="H63" s="110" t="e">
        <f t="shared" si="1"/>
        <v>#N/A</v>
      </c>
      <c r="I63" s="111" t="e">
        <f t="shared" si="2"/>
        <v>#N/A</v>
      </c>
      <c r="J63" s="78"/>
      <c r="K63" s="64"/>
      <c r="L63" s="13" t="str">
        <f t="shared" si="7"/>
        <v/>
      </c>
      <c r="M63" s="13" t="str">
        <f t="shared" si="8"/>
        <v/>
      </c>
      <c r="N63" s="13" t="e">
        <f>IF(AND(N62="",M63=M61),N61,IF(AND(E63="",A63&lt;&gt;"",G63=""),IF(ISNA(D63),"",IF(L63=0,IF(M63&lt;&gt;M62,INT(MAX(N$4:N62))+1,INT(MAX(N$4:N62)))+0.5,IF(M63&lt;&gt;M62,INT(MAX(N$4:N62))+1,INT(MAX(N$4:N62)))))))</f>
        <v>#N/A</v>
      </c>
      <c r="O63" s="10" t="str">
        <f t="shared" si="12"/>
        <v/>
      </c>
      <c r="P63" s="10">
        <f t="shared" si="9"/>
        <v>1</v>
      </c>
      <c r="Q63" s="10">
        <f t="shared" si="10"/>
        <v>1</v>
      </c>
      <c r="R63" s="10" t="str">
        <f t="shared" si="4"/>
        <v/>
      </c>
      <c r="S63" s="10" t="str">
        <f t="shared" si="5"/>
        <v/>
      </c>
    </row>
    <row r="64" spans="1:19" x14ac:dyDescent="0.25">
      <c r="A64" s="70"/>
      <c r="B64" s="99"/>
      <c r="C64" s="20"/>
      <c r="D64" s="89" t="e">
        <f t="shared" si="0"/>
        <v>#N/A</v>
      </c>
      <c r="E64" s="21"/>
      <c r="F64" s="155" t="e">
        <f t="shared" si="11"/>
        <v>#N/A</v>
      </c>
      <c r="G64" s="1"/>
      <c r="H64" s="110" t="e">
        <f t="shared" si="1"/>
        <v>#N/A</v>
      </c>
      <c r="I64" s="111" t="e">
        <f t="shared" si="2"/>
        <v>#N/A</v>
      </c>
      <c r="J64" s="78"/>
      <c r="K64" s="64"/>
      <c r="L64" s="13" t="str">
        <f t="shared" si="7"/>
        <v/>
      </c>
      <c r="M64" s="13" t="str">
        <f t="shared" si="8"/>
        <v/>
      </c>
      <c r="N64" s="13" t="e">
        <f>IF(AND(N63="",M64=M62),N62,IF(AND(E64="",A64&lt;&gt;"",G64=""),IF(ISNA(D64),"",IF(L64=0,IF(M64&lt;&gt;M63,INT(MAX(N$4:N63))+1,INT(MAX(N$4:N63)))+0.5,IF(M64&lt;&gt;M63,INT(MAX(N$4:N63))+1,INT(MAX(N$4:N63)))))))</f>
        <v>#N/A</v>
      </c>
      <c r="O64" s="10" t="str">
        <f t="shared" si="12"/>
        <v/>
      </c>
      <c r="P64" s="10">
        <f t="shared" si="9"/>
        <v>1</v>
      </c>
      <c r="Q64" s="10">
        <f t="shared" si="10"/>
        <v>1</v>
      </c>
      <c r="R64" s="10" t="str">
        <f t="shared" si="4"/>
        <v/>
      </c>
      <c r="S64" s="10" t="str">
        <f t="shared" si="5"/>
        <v/>
      </c>
    </row>
    <row r="65" spans="1:19" x14ac:dyDescent="0.25">
      <c r="A65" s="83"/>
      <c r="B65" s="99"/>
      <c r="C65" s="20"/>
      <c r="D65" s="89" t="e">
        <f t="shared" si="0"/>
        <v>#N/A</v>
      </c>
      <c r="E65" s="21"/>
      <c r="F65" s="155" t="e">
        <f t="shared" si="11"/>
        <v>#N/A</v>
      </c>
      <c r="G65" s="1"/>
      <c r="H65" s="110" t="e">
        <f t="shared" si="1"/>
        <v>#N/A</v>
      </c>
      <c r="I65" s="111" t="e">
        <f t="shared" si="2"/>
        <v>#N/A</v>
      </c>
      <c r="J65" s="78"/>
      <c r="K65" s="64"/>
      <c r="L65" s="13" t="str">
        <f t="shared" si="7"/>
        <v/>
      </c>
      <c r="M65" s="13" t="str">
        <f t="shared" si="8"/>
        <v/>
      </c>
      <c r="N65" s="13" t="e">
        <f>IF(AND(N64="",M65=M63),N63,IF(AND(E65="",A65&lt;&gt;"",G65=""),IF(ISNA(D65),"",IF(L65=0,IF(M65&lt;&gt;M64,INT(MAX(N$4:N64))+1,INT(MAX(N$4:N64)))+0.5,IF(M65&lt;&gt;M64,INT(MAX(N$4:N64))+1,INT(MAX(N$4:N64)))))))</f>
        <v>#N/A</v>
      </c>
      <c r="O65" s="10" t="str">
        <f t="shared" si="12"/>
        <v/>
      </c>
      <c r="P65" s="10">
        <f t="shared" si="9"/>
        <v>1</v>
      </c>
      <c r="Q65" s="10">
        <f t="shared" si="10"/>
        <v>1</v>
      </c>
      <c r="R65" s="10" t="str">
        <f t="shared" si="4"/>
        <v/>
      </c>
      <c r="S65" s="10" t="str">
        <f t="shared" si="5"/>
        <v/>
      </c>
    </row>
    <row r="66" spans="1:19" x14ac:dyDescent="0.25">
      <c r="A66" s="70"/>
      <c r="B66" s="99"/>
      <c r="C66" s="20"/>
      <c r="D66" s="89" t="e">
        <f t="shared" si="0"/>
        <v>#N/A</v>
      </c>
      <c r="E66" s="21"/>
      <c r="F66" s="155" t="e">
        <f t="shared" si="11"/>
        <v>#N/A</v>
      </c>
      <c r="G66" s="1"/>
      <c r="H66" s="110" t="e">
        <f t="shared" si="1"/>
        <v>#N/A</v>
      </c>
      <c r="I66" s="111" t="e">
        <f t="shared" si="2"/>
        <v>#N/A</v>
      </c>
      <c r="J66" s="78"/>
      <c r="K66" s="64"/>
      <c r="L66" s="13" t="str">
        <f t="shared" si="7"/>
        <v/>
      </c>
      <c r="M66" s="13" t="str">
        <f t="shared" si="8"/>
        <v/>
      </c>
      <c r="N66" s="13" t="e">
        <f>IF(AND(N65="",M66=M64),N64,IF(AND(E66="",A66&lt;&gt;"",G66=""),IF(ISNA(D66),"",IF(L66=0,IF(M66&lt;&gt;M65,INT(MAX(N$4:N65))+1,INT(MAX(N$4:N65)))+0.5,IF(M66&lt;&gt;M65,INT(MAX(N$4:N65))+1,INT(MAX(N$4:N65)))))))</f>
        <v>#N/A</v>
      </c>
      <c r="O66" s="10" t="str">
        <f t="shared" si="12"/>
        <v/>
      </c>
      <c r="P66" s="10">
        <f t="shared" si="9"/>
        <v>1</v>
      </c>
      <c r="Q66" s="10">
        <f t="shared" si="10"/>
        <v>1</v>
      </c>
      <c r="R66" s="10" t="str">
        <f t="shared" si="4"/>
        <v/>
      </c>
      <c r="S66" s="10" t="str">
        <f t="shared" si="5"/>
        <v/>
      </c>
    </row>
    <row r="67" spans="1:19" x14ac:dyDescent="0.25">
      <c r="A67" s="83"/>
      <c r="B67" s="99"/>
      <c r="C67" s="20"/>
      <c r="D67" s="89" t="e">
        <f t="shared" si="0"/>
        <v>#N/A</v>
      </c>
      <c r="E67" s="21"/>
      <c r="F67" s="155" t="e">
        <f t="shared" si="11"/>
        <v>#N/A</v>
      </c>
      <c r="G67" s="1"/>
      <c r="H67" s="110" t="e">
        <f t="shared" si="1"/>
        <v>#N/A</v>
      </c>
      <c r="I67" s="111" t="e">
        <f t="shared" si="2"/>
        <v>#N/A</v>
      </c>
      <c r="J67" s="78"/>
      <c r="K67" s="64"/>
      <c r="L67" s="13" t="str">
        <f t="shared" si="7"/>
        <v/>
      </c>
      <c r="M67" s="13" t="str">
        <f t="shared" si="8"/>
        <v/>
      </c>
      <c r="N67" s="13" t="e">
        <f>IF(AND(N66="",M67=M65),N65,IF(AND(E67="",A67&lt;&gt;"",G67=""),IF(ISNA(D67),"",IF(L67=0,IF(M67&lt;&gt;M66,INT(MAX(N$4:N66))+1,INT(MAX(N$4:N66)))+0.5,IF(M67&lt;&gt;M66,INT(MAX(N$4:N66))+1,INT(MAX(N$4:N66)))))))</f>
        <v>#N/A</v>
      </c>
      <c r="O67" s="10" t="str">
        <f t="shared" si="12"/>
        <v/>
      </c>
      <c r="P67" s="10">
        <f t="shared" si="9"/>
        <v>1</v>
      </c>
      <c r="Q67" s="10">
        <f t="shared" si="10"/>
        <v>1</v>
      </c>
      <c r="R67" s="10" t="str">
        <f t="shared" si="4"/>
        <v/>
      </c>
      <c r="S67" s="10" t="str">
        <f t="shared" si="5"/>
        <v/>
      </c>
    </row>
    <row r="68" spans="1:19" x14ac:dyDescent="0.25">
      <c r="A68" s="70"/>
      <c r="B68" s="99"/>
      <c r="C68" s="20"/>
      <c r="D68" s="89" t="e">
        <f t="shared" si="0"/>
        <v>#N/A</v>
      </c>
      <c r="E68" s="21"/>
      <c r="F68" s="155" t="e">
        <f t="shared" si="11"/>
        <v>#N/A</v>
      </c>
      <c r="G68" s="1"/>
      <c r="H68" s="110" t="e">
        <f t="shared" si="1"/>
        <v>#N/A</v>
      </c>
      <c r="I68" s="111" t="e">
        <f t="shared" si="2"/>
        <v>#N/A</v>
      </c>
      <c r="J68" s="78"/>
      <c r="K68" s="64"/>
      <c r="L68" s="13" t="str">
        <f t="shared" si="7"/>
        <v/>
      </c>
      <c r="M68" s="13" t="str">
        <f t="shared" si="8"/>
        <v/>
      </c>
      <c r="N68" s="13" t="e">
        <f>IF(AND(N67="",M68=M66),N66,IF(AND(E68="",A68&lt;&gt;"",G68=""),IF(ISNA(D68),"",IF(L68=0,IF(M68&lt;&gt;M67,INT(MAX(N$4:N67))+1,INT(MAX(N$4:N67)))+0.5,IF(M68&lt;&gt;M67,INT(MAX(N$4:N67))+1,INT(MAX(N$4:N67)))))))</f>
        <v>#N/A</v>
      </c>
      <c r="O68" s="10" t="str">
        <f t="shared" si="12"/>
        <v/>
      </c>
      <c r="P68" s="10">
        <f t="shared" si="9"/>
        <v>1</v>
      </c>
      <c r="Q68" s="10">
        <f t="shared" si="10"/>
        <v>1</v>
      </c>
      <c r="R68" s="10" t="str">
        <f t="shared" si="4"/>
        <v/>
      </c>
      <c r="S68" s="10" t="str">
        <f t="shared" si="5"/>
        <v/>
      </c>
    </row>
    <row r="69" spans="1:19" x14ac:dyDescent="0.25">
      <c r="A69" s="83"/>
      <c r="B69" s="99"/>
      <c r="C69" s="20"/>
      <c r="D69" s="89" t="e">
        <f t="shared" ref="D69:D103" si="13">IF(COUNTA(A69:C69)&lt;3,NA(),IF(C69=0,#N/A,B69/C69%))</f>
        <v>#N/A</v>
      </c>
      <c r="E69" s="21"/>
      <c r="F69" s="155" t="e">
        <f t="shared" si="11"/>
        <v>#N/A</v>
      </c>
      <c r="G69" s="1"/>
      <c r="H69" s="110" t="e">
        <f t="shared" ref="H69:H103" si="14">IF(OR(F69=0,L69=0),#N/A,IF($D69&lt;&gt;$F69,IF(O69=D69,O69,#N/A),#N/A))</f>
        <v>#N/A</v>
      </c>
      <c r="I69" s="111" t="e">
        <f t="shared" ref="I69:I103" si="15">IF(R69=D69,R69,IF(S69=D69,S69,#N/A))</f>
        <v>#N/A</v>
      </c>
      <c r="J69" s="78"/>
      <c r="K69" s="64"/>
      <c r="L69" s="13" t="str">
        <f t="shared" si="7"/>
        <v/>
      </c>
      <c r="M69" s="13" t="str">
        <f t="shared" si="8"/>
        <v/>
      </c>
      <c r="N69" s="13" t="e">
        <f>IF(AND(N68="",M69=M67),N67,IF(AND(E69="",A69&lt;&gt;"",G69=""),IF(ISNA(D69),"",IF(L69=0,IF(M69&lt;&gt;M68,INT(MAX(N$4:N68))+1,INT(MAX(N$4:N68)))+0.5,IF(M69&lt;&gt;M68,INT(MAX(N$4:N68))+1,INT(MAX(N$4:N68)))))))</f>
        <v>#N/A</v>
      </c>
      <c r="O69" s="10" t="str">
        <f t="shared" ref="O69:O100" si="16">IF(ISNA(N69),"",IF(AND(E69="",G69=""),IFERROR(IF(COUNTIF($N$4:$N$103,INT(N69))&gt;=6,D69,NA()),""),""))</f>
        <v/>
      </c>
      <c r="P69" s="10">
        <f t="shared" si="9"/>
        <v>1</v>
      </c>
      <c r="Q69" s="10">
        <f t="shared" si="10"/>
        <v>1</v>
      </c>
      <c r="R69" s="10" t="str">
        <f t="shared" ref="R69:R103" si="17">IFERROR(IF(AND(P70=1,P69=P68),"",IF(AND(P69=P68,OR(P69=P70,P70=""),R70=""),"",IF(P69="","",IF(P69&gt;=5,D69,IF(AND(R70=D70,P70&gt;1),D69,""))))),"")</f>
        <v/>
      </c>
      <c r="S69" s="10" t="str">
        <f t="shared" ref="S69:S103" si="18">IFERROR(IF(AND(Q70=1,Q69=Q68),"",IF(AND(Q69=Q68,OR(Q69=Q70,Q70=""),S70=""),"",IF(Q69="","",IF(Q69&gt;=5,D69,IF(AND(S70=D70,Q70&gt;1),D69,""))))),"")</f>
        <v/>
      </c>
    </row>
    <row r="70" spans="1:19" x14ac:dyDescent="0.25">
      <c r="A70" s="70"/>
      <c r="B70" s="99"/>
      <c r="C70" s="20"/>
      <c r="D70" s="89" t="e">
        <f t="shared" si="13"/>
        <v>#N/A</v>
      </c>
      <c r="E70" s="21"/>
      <c r="F70" s="155" t="e">
        <f t="shared" si="11"/>
        <v>#N/A</v>
      </c>
      <c r="G70" s="1"/>
      <c r="H70" s="110" t="e">
        <f t="shared" si="14"/>
        <v>#N/A</v>
      </c>
      <c r="I70" s="111" t="e">
        <f t="shared" si="15"/>
        <v>#N/A</v>
      </c>
      <c r="J70" s="78"/>
      <c r="K70" s="64"/>
      <c r="L70" s="13" t="str">
        <f t="shared" ref="L70:L103" si="19">IF(ISNA(D70),"",IF(AND(E70="",G70=""),IF(D70&lt;(F70-(F70/99)),-1,IF(D70&gt;(F70+(F70/99)),1,0))))</f>
        <v/>
      </c>
      <c r="M70" s="13" t="str">
        <f t="shared" ref="M70:M103" si="20">IF(L70&lt;&gt;0,L70, M69)</f>
        <v/>
      </c>
      <c r="N70" s="13" t="e">
        <f>IF(AND(N69="",M70=M68),N68,IF(AND(E70="",A70&lt;&gt;"",G70=""),IF(ISNA(D70),"",IF(L70=0,IF(M70&lt;&gt;M69,INT(MAX(N$4:N69))+1,INT(MAX(N$4:N69)))+0.5,IF(M70&lt;&gt;M69,INT(MAX(N$4:N69))+1,INT(MAX(N$4:N69)))))))</f>
        <v>#N/A</v>
      </c>
      <c r="O70" s="10" t="str">
        <f t="shared" si="16"/>
        <v/>
      </c>
      <c r="P70" s="10">
        <f t="shared" ref="P70:P103" si="21">IFERROR(IF(D70="","",IF(D70&gt;D69,P69+1,IF(D70=D69,P69,IF(D70&lt;D69,1,"")))),1)</f>
        <v>1</v>
      </c>
      <c r="Q70" s="10">
        <f t="shared" ref="Q70:Q103" si="22">IFERROR(IF(D70="","",IF(D70&lt;D69,Q69+1,IF(D70=D69,Q69,IF(D70&gt;D69,1,"")))),1)</f>
        <v>1</v>
      </c>
      <c r="R70" s="10" t="str">
        <f t="shared" si="17"/>
        <v/>
      </c>
      <c r="S70" s="10" t="str">
        <f t="shared" si="18"/>
        <v/>
      </c>
    </row>
    <row r="71" spans="1:19" x14ac:dyDescent="0.25">
      <c r="A71" s="83"/>
      <c r="B71" s="99"/>
      <c r="C71" s="20"/>
      <c r="D71" s="89" t="e">
        <f t="shared" si="13"/>
        <v>#N/A</v>
      </c>
      <c r="E71" s="21"/>
      <c r="F71" s="155" t="e">
        <f t="shared" si="11"/>
        <v>#N/A</v>
      </c>
      <c r="G71" s="1"/>
      <c r="H71" s="110" t="e">
        <f t="shared" si="14"/>
        <v>#N/A</v>
      </c>
      <c r="I71" s="111" t="e">
        <f t="shared" si="15"/>
        <v>#N/A</v>
      </c>
      <c r="J71" s="78"/>
      <c r="K71" s="64"/>
      <c r="L71" s="13" t="str">
        <f t="shared" si="19"/>
        <v/>
      </c>
      <c r="M71" s="13" t="str">
        <f t="shared" si="20"/>
        <v/>
      </c>
      <c r="N71" s="13" t="e">
        <f>IF(AND(N70="",M71=M69),N69,IF(AND(E71="",A71&lt;&gt;"",G71=""),IF(ISNA(D71),"",IF(L71=0,IF(M71&lt;&gt;M70,INT(MAX(N$4:N70))+1,INT(MAX(N$4:N70)))+0.5,IF(M71&lt;&gt;M70,INT(MAX(N$4:N70))+1,INT(MAX(N$4:N70)))))))</f>
        <v>#N/A</v>
      </c>
      <c r="O71" s="10" t="str">
        <f t="shared" si="16"/>
        <v/>
      </c>
      <c r="P71" s="10">
        <f t="shared" si="21"/>
        <v>1</v>
      </c>
      <c r="Q71" s="10">
        <f t="shared" si="22"/>
        <v>1</v>
      </c>
      <c r="R71" s="10" t="str">
        <f t="shared" si="17"/>
        <v/>
      </c>
      <c r="S71" s="10" t="str">
        <f t="shared" si="18"/>
        <v/>
      </c>
    </row>
    <row r="72" spans="1:19" x14ac:dyDescent="0.25">
      <c r="A72" s="70"/>
      <c r="B72" s="99"/>
      <c r="C72" s="20"/>
      <c r="D72" s="89" t="e">
        <f t="shared" si="13"/>
        <v>#N/A</v>
      </c>
      <c r="E72" s="21"/>
      <c r="F72" s="155" t="e">
        <f t="shared" si="11"/>
        <v>#N/A</v>
      </c>
      <c r="G72" s="1"/>
      <c r="H72" s="110" t="e">
        <f t="shared" si="14"/>
        <v>#N/A</v>
      </c>
      <c r="I72" s="111" t="e">
        <f t="shared" si="15"/>
        <v>#N/A</v>
      </c>
      <c r="J72" s="78"/>
      <c r="K72" s="64"/>
      <c r="L72" s="13" t="str">
        <f t="shared" si="19"/>
        <v/>
      </c>
      <c r="M72" s="13" t="str">
        <f t="shared" si="20"/>
        <v/>
      </c>
      <c r="N72" s="13" t="e">
        <f>IF(AND(N71="",M72=M70),N70,IF(AND(E72="",A72&lt;&gt;"",G72=""),IF(ISNA(D72),"",IF(L72=0,IF(M72&lt;&gt;M71,INT(MAX(N$4:N71))+1,INT(MAX(N$4:N71)))+0.5,IF(M72&lt;&gt;M71,INT(MAX(N$4:N71))+1,INT(MAX(N$4:N71)))))))</f>
        <v>#N/A</v>
      </c>
      <c r="O72" s="10" t="str">
        <f t="shared" si="16"/>
        <v/>
      </c>
      <c r="P72" s="10">
        <f t="shared" si="21"/>
        <v>1</v>
      </c>
      <c r="Q72" s="10">
        <f t="shared" si="22"/>
        <v>1</v>
      </c>
      <c r="R72" s="10" t="str">
        <f t="shared" si="17"/>
        <v/>
      </c>
      <c r="S72" s="10" t="str">
        <f t="shared" si="18"/>
        <v/>
      </c>
    </row>
    <row r="73" spans="1:19" x14ac:dyDescent="0.25">
      <c r="A73" s="83"/>
      <c r="B73" s="99"/>
      <c r="C73" s="20"/>
      <c r="D73" s="89" t="e">
        <f t="shared" si="13"/>
        <v>#N/A</v>
      </c>
      <c r="E73" s="21"/>
      <c r="F73" s="155" t="e">
        <f t="shared" si="11"/>
        <v>#N/A</v>
      </c>
      <c r="G73" s="1"/>
      <c r="H73" s="110" t="e">
        <f t="shared" si="14"/>
        <v>#N/A</v>
      </c>
      <c r="I73" s="111" t="e">
        <f t="shared" si="15"/>
        <v>#N/A</v>
      </c>
      <c r="J73" s="78"/>
      <c r="K73" s="64"/>
      <c r="L73" s="13" t="str">
        <f t="shared" si="19"/>
        <v/>
      </c>
      <c r="M73" s="13" t="str">
        <f t="shared" si="20"/>
        <v/>
      </c>
      <c r="N73" s="13" t="e">
        <f>IF(AND(N72="",M73=M71),N71,IF(AND(E73="",A73&lt;&gt;"",G73=""),IF(ISNA(D73),"",IF(L73=0,IF(M73&lt;&gt;M72,INT(MAX(N$4:N72))+1,INT(MAX(N$4:N72)))+0.5,IF(M73&lt;&gt;M72,INT(MAX(N$4:N72))+1,INT(MAX(N$4:N72)))))))</f>
        <v>#N/A</v>
      </c>
      <c r="O73" s="10" t="str">
        <f t="shared" si="16"/>
        <v/>
      </c>
      <c r="P73" s="10">
        <f t="shared" si="21"/>
        <v>1</v>
      </c>
      <c r="Q73" s="10">
        <f t="shared" si="22"/>
        <v>1</v>
      </c>
      <c r="R73" s="10" t="str">
        <f t="shared" si="17"/>
        <v/>
      </c>
      <c r="S73" s="10" t="str">
        <f t="shared" si="18"/>
        <v/>
      </c>
    </row>
    <row r="74" spans="1:19" x14ac:dyDescent="0.25">
      <c r="A74" s="70"/>
      <c r="B74" s="99"/>
      <c r="C74" s="20"/>
      <c r="D74" s="89" t="e">
        <f t="shared" si="13"/>
        <v>#N/A</v>
      </c>
      <c r="E74" s="21"/>
      <c r="F74" s="155" t="e">
        <f t="shared" ref="F74:F103" si="23">MEDIAN($D$4:$D$9)</f>
        <v>#N/A</v>
      </c>
      <c r="G74" s="1"/>
      <c r="H74" s="110" t="e">
        <f t="shared" si="14"/>
        <v>#N/A</v>
      </c>
      <c r="I74" s="111" t="e">
        <f t="shared" si="15"/>
        <v>#N/A</v>
      </c>
      <c r="J74" s="78"/>
      <c r="K74" s="64"/>
      <c r="L74" s="13" t="str">
        <f t="shared" si="19"/>
        <v/>
      </c>
      <c r="M74" s="13" t="str">
        <f t="shared" si="20"/>
        <v/>
      </c>
      <c r="N74" s="13" t="e">
        <f>IF(AND(N73="",M74=M72),N72,IF(AND(E74="",A74&lt;&gt;"",G74=""),IF(ISNA(D74),"",IF(L74=0,IF(M74&lt;&gt;M73,INT(MAX(N$4:N73))+1,INT(MAX(N$4:N73)))+0.5,IF(M74&lt;&gt;M73,INT(MAX(N$4:N73))+1,INT(MAX(N$4:N73)))))))</f>
        <v>#N/A</v>
      </c>
      <c r="O74" s="10" t="str">
        <f t="shared" si="16"/>
        <v/>
      </c>
      <c r="P74" s="10">
        <f t="shared" si="21"/>
        <v>1</v>
      </c>
      <c r="Q74" s="10">
        <f t="shared" si="22"/>
        <v>1</v>
      </c>
      <c r="R74" s="10" t="str">
        <f t="shared" si="17"/>
        <v/>
      </c>
      <c r="S74" s="10" t="str">
        <f t="shared" si="18"/>
        <v/>
      </c>
    </row>
    <row r="75" spans="1:19" x14ac:dyDescent="0.25">
      <c r="A75" s="83"/>
      <c r="B75" s="99"/>
      <c r="C75" s="20"/>
      <c r="D75" s="89" t="e">
        <f t="shared" si="13"/>
        <v>#N/A</v>
      </c>
      <c r="E75" s="21"/>
      <c r="F75" s="155" t="e">
        <f t="shared" si="23"/>
        <v>#N/A</v>
      </c>
      <c r="G75" s="1"/>
      <c r="H75" s="110" t="e">
        <f t="shared" si="14"/>
        <v>#N/A</v>
      </c>
      <c r="I75" s="111" t="e">
        <f t="shared" si="15"/>
        <v>#N/A</v>
      </c>
      <c r="J75" s="78"/>
      <c r="K75" s="64"/>
      <c r="L75" s="13" t="str">
        <f t="shared" si="19"/>
        <v/>
      </c>
      <c r="M75" s="13" t="str">
        <f t="shared" si="20"/>
        <v/>
      </c>
      <c r="N75" s="13" t="e">
        <f>IF(AND(N74="",M75=M73),N73,IF(AND(E75="",A75&lt;&gt;"",G75=""),IF(ISNA(D75),"",IF(L75=0,IF(M75&lt;&gt;M74,INT(MAX(N$4:N74))+1,INT(MAX(N$4:N74)))+0.5,IF(M75&lt;&gt;M74,INT(MAX(N$4:N74))+1,INT(MAX(N$4:N74)))))))</f>
        <v>#N/A</v>
      </c>
      <c r="O75" s="10" t="str">
        <f t="shared" si="16"/>
        <v/>
      </c>
      <c r="P75" s="10">
        <f t="shared" si="21"/>
        <v>1</v>
      </c>
      <c r="Q75" s="10">
        <f t="shared" si="22"/>
        <v>1</v>
      </c>
      <c r="R75" s="10" t="str">
        <f t="shared" si="17"/>
        <v/>
      </c>
      <c r="S75" s="10" t="str">
        <f t="shared" si="18"/>
        <v/>
      </c>
    </row>
    <row r="76" spans="1:19" x14ac:dyDescent="0.25">
      <c r="A76" s="70"/>
      <c r="B76" s="99"/>
      <c r="C76" s="20"/>
      <c r="D76" s="89" t="e">
        <f t="shared" si="13"/>
        <v>#N/A</v>
      </c>
      <c r="E76" s="21"/>
      <c r="F76" s="155" t="e">
        <f t="shared" si="23"/>
        <v>#N/A</v>
      </c>
      <c r="G76" s="1"/>
      <c r="H76" s="110" t="e">
        <f t="shared" si="14"/>
        <v>#N/A</v>
      </c>
      <c r="I76" s="111" t="e">
        <f t="shared" si="15"/>
        <v>#N/A</v>
      </c>
      <c r="J76" s="78"/>
      <c r="K76" s="64"/>
      <c r="L76" s="13" t="str">
        <f t="shared" si="19"/>
        <v/>
      </c>
      <c r="M76" s="13" t="str">
        <f t="shared" si="20"/>
        <v/>
      </c>
      <c r="N76" s="13" t="e">
        <f>IF(AND(N75="",M76=M74),N74,IF(AND(E76="",A76&lt;&gt;"",G76=""),IF(ISNA(D76),"",IF(L76=0,IF(M76&lt;&gt;M75,INT(MAX(N$4:N75))+1,INT(MAX(N$4:N75)))+0.5,IF(M76&lt;&gt;M75,INT(MAX(N$4:N75))+1,INT(MAX(N$4:N75)))))))</f>
        <v>#N/A</v>
      </c>
      <c r="O76" s="10" t="str">
        <f t="shared" si="16"/>
        <v/>
      </c>
      <c r="P76" s="10">
        <f t="shared" si="21"/>
        <v>1</v>
      </c>
      <c r="Q76" s="10">
        <f t="shared" si="22"/>
        <v>1</v>
      </c>
      <c r="R76" s="10" t="str">
        <f t="shared" si="17"/>
        <v/>
      </c>
      <c r="S76" s="10" t="str">
        <f t="shared" si="18"/>
        <v/>
      </c>
    </row>
    <row r="77" spans="1:19" x14ac:dyDescent="0.25">
      <c r="A77" s="83"/>
      <c r="B77" s="99"/>
      <c r="C77" s="20"/>
      <c r="D77" s="89" t="e">
        <f t="shared" si="13"/>
        <v>#N/A</v>
      </c>
      <c r="E77" s="21"/>
      <c r="F77" s="155" t="e">
        <f t="shared" si="23"/>
        <v>#N/A</v>
      </c>
      <c r="G77" s="1"/>
      <c r="H77" s="110" t="e">
        <f t="shared" si="14"/>
        <v>#N/A</v>
      </c>
      <c r="I77" s="111" t="e">
        <f t="shared" si="15"/>
        <v>#N/A</v>
      </c>
      <c r="J77" s="78"/>
      <c r="K77" s="64"/>
      <c r="L77" s="13" t="str">
        <f t="shared" si="19"/>
        <v/>
      </c>
      <c r="M77" s="13" t="str">
        <f t="shared" si="20"/>
        <v/>
      </c>
      <c r="N77" s="13" t="e">
        <f>IF(AND(N76="",M77=M75),N75,IF(AND(E77="",A77&lt;&gt;"",G77=""),IF(ISNA(D77),"",IF(L77=0,IF(M77&lt;&gt;M76,INT(MAX(N$4:N76))+1,INT(MAX(N$4:N76)))+0.5,IF(M77&lt;&gt;M76,INT(MAX(N$4:N76))+1,INT(MAX(N$4:N76)))))))</f>
        <v>#N/A</v>
      </c>
      <c r="O77" s="10" t="str">
        <f t="shared" si="16"/>
        <v/>
      </c>
      <c r="P77" s="10">
        <f t="shared" si="21"/>
        <v>1</v>
      </c>
      <c r="Q77" s="10">
        <f t="shared" si="22"/>
        <v>1</v>
      </c>
      <c r="R77" s="10" t="str">
        <f t="shared" si="17"/>
        <v/>
      </c>
      <c r="S77" s="10" t="str">
        <f t="shared" si="18"/>
        <v/>
      </c>
    </row>
    <row r="78" spans="1:19" x14ac:dyDescent="0.25">
      <c r="A78" s="70"/>
      <c r="B78" s="99"/>
      <c r="C78" s="20"/>
      <c r="D78" s="89" t="e">
        <f t="shared" si="13"/>
        <v>#N/A</v>
      </c>
      <c r="E78" s="21"/>
      <c r="F78" s="155" t="e">
        <f t="shared" si="23"/>
        <v>#N/A</v>
      </c>
      <c r="G78" s="1"/>
      <c r="H78" s="110" t="e">
        <f t="shared" si="14"/>
        <v>#N/A</v>
      </c>
      <c r="I78" s="111" t="e">
        <f t="shared" si="15"/>
        <v>#N/A</v>
      </c>
      <c r="J78" s="78"/>
      <c r="K78" s="64"/>
      <c r="L78" s="13" t="str">
        <f t="shared" si="19"/>
        <v/>
      </c>
      <c r="M78" s="13" t="str">
        <f t="shared" si="20"/>
        <v/>
      </c>
      <c r="N78" s="13" t="e">
        <f>IF(AND(N77="",M78=M76),N76,IF(AND(E78="",A78&lt;&gt;"",G78=""),IF(ISNA(D78),"",IF(L78=0,IF(M78&lt;&gt;M77,INT(MAX(N$4:N77))+1,INT(MAX(N$4:N77)))+0.5,IF(M78&lt;&gt;M77,INT(MAX(N$4:N77))+1,INT(MAX(N$4:N77)))))))</f>
        <v>#N/A</v>
      </c>
      <c r="O78" s="10" t="str">
        <f t="shared" si="16"/>
        <v/>
      </c>
      <c r="P78" s="10">
        <f t="shared" si="21"/>
        <v>1</v>
      </c>
      <c r="Q78" s="10">
        <f t="shared" si="22"/>
        <v>1</v>
      </c>
      <c r="R78" s="10" t="str">
        <f t="shared" si="17"/>
        <v/>
      </c>
      <c r="S78" s="10" t="str">
        <f t="shared" si="18"/>
        <v/>
      </c>
    </row>
    <row r="79" spans="1:19" x14ac:dyDescent="0.25">
      <c r="A79" s="83"/>
      <c r="B79" s="99"/>
      <c r="C79" s="20"/>
      <c r="D79" s="89" t="e">
        <f t="shared" si="13"/>
        <v>#N/A</v>
      </c>
      <c r="E79" s="21"/>
      <c r="F79" s="155" t="e">
        <f t="shared" si="23"/>
        <v>#N/A</v>
      </c>
      <c r="G79" s="1"/>
      <c r="H79" s="110" t="e">
        <f t="shared" si="14"/>
        <v>#N/A</v>
      </c>
      <c r="I79" s="111" t="e">
        <f t="shared" si="15"/>
        <v>#N/A</v>
      </c>
      <c r="J79" s="78"/>
      <c r="K79" s="64"/>
      <c r="L79" s="13" t="str">
        <f t="shared" si="19"/>
        <v/>
      </c>
      <c r="M79" s="13" t="str">
        <f t="shared" si="20"/>
        <v/>
      </c>
      <c r="N79" s="13" t="e">
        <f>IF(AND(N78="",M79=M77),N77,IF(AND(E79="",A79&lt;&gt;"",G79=""),IF(ISNA(D79),"",IF(L79=0,IF(M79&lt;&gt;M78,INT(MAX(N$4:N78))+1,INT(MAX(N$4:N78)))+0.5,IF(M79&lt;&gt;M78,INT(MAX(N$4:N78))+1,INT(MAX(N$4:N78)))))))</f>
        <v>#N/A</v>
      </c>
      <c r="O79" s="10" t="str">
        <f t="shared" si="16"/>
        <v/>
      </c>
      <c r="P79" s="10">
        <f t="shared" si="21"/>
        <v>1</v>
      </c>
      <c r="Q79" s="10">
        <f t="shared" si="22"/>
        <v>1</v>
      </c>
      <c r="R79" s="10" t="str">
        <f t="shared" si="17"/>
        <v/>
      </c>
      <c r="S79" s="10" t="str">
        <f t="shared" si="18"/>
        <v/>
      </c>
    </row>
    <row r="80" spans="1:19" x14ac:dyDescent="0.25">
      <c r="A80" s="70"/>
      <c r="B80" s="99"/>
      <c r="C80" s="20"/>
      <c r="D80" s="89" t="e">
        <f t="shared" si="13"/>
        <v>#N/A</v>
      </c>
      <c r="E80" s="21"/>
      <c r="F80" s="155" t="e">
        <f t="shared" si="23"/>
        <v>#N/A</v>
      </c>
      <c r="G80" s="1"/>
      <c r="H80" s="110" t="e">
        <f t="shared" si="14"/>
        <v>#N/A</v>
      </c>
      <c r="I80" s="111" t="e">
        <f t="shared" si="15"/>
        <v>#N/A</v>
      </c>
      <c r="J80" s="78"/>
      <c r="K80" s="64"/>
      <c r="L80" s="13" t="str">
        <f t="shared" si="19"/>
        <v/>
      </c>
      <c r="M80" s="13" t="str">
        <f t="shared" si="20"/>
        <v/>
      </c>
      <c r="N80" s="13" t="e">
        <f>IF(AND(N79="",M80=M78),N78,IF(AND(E80="",A80&lt;&gt;"",G80=""),IF(ISNA(D80),"",IF(L80=0,IF(M80&lt;&gt;M79,INT(MAX(N$4:N79))+1,INT(MAX(N$4:N79)))+0.5,IF(M80&lt;&gt;M79,INT(MAX(N$4:N79))+1,INT(MAX(N$4:N79)))))))</f>
        <v>#N/A</v>
      </c>
      <c r="O80" s="10" t="str">
        <f t="shared" si="16"/>
        <v/>
      </c>
      <c r="P80" s="10">
        <f t="shared" si="21"/>
        <v>1</v>
      </c>
      <c r="Q80" s="10">
        <f t="shared" si="22"/>
        <v>1</v>
      </c>
      <c r="R80" s="10" t="str">
        <f t="shared" si="17"/>
        <v/>
      </c>
      <c r="S80" s="10" t="str">
        <f t="shared" si="18"/>
        <v/>
      </c>
    </row>
    <row r="81" spans="1:19" x14ac:dyDescent="0.25">
      <c r="A81" s="83"/>
      <c r="B81" s="99"/>
      <c r="C81" s="20"/>
      <c r="D81" s="89" t="e">
        <f t="shared" si="13"/>
        <v>#N/A</v>
      </c>
      <c r="E81" s="21"/>
      <c r="F81" s="155" t="e">
        <f t="shared" si="23"/>
        <v>#N/A</v>
      </c>
      <c r="G81" s="1"/>
      <c r="H81" s="110" t="e">
        <f t="shared" si="14"/>
        <v>#N/A</v>
      </c>
      <c r="I81" s="111" t="e">
        <f t="shared" si="15"/>
        <v>#N/A</v>
      </c>
      <c r="J81" s="78"/>
      <c r="K81" s="64"/>
      <c r="L81" s="13" t="str">
        <f t="shared" si="19"/>
        <v/>
      </c>
      <c r="M81" s="13" t="str">
        <f t="shared" si="20"/>
        <v/>
      </c>
      <c r="N81" s="13" t="e">
        <f>IF(AND(N80="",M81=M79),N79,IF(AND(E81="",A81&lt;&gt;"",G81=""),IF(ISNA(D81),"",IF(L81=0,IF(M81&lt;&gt;M80,INT(MAX(N$4:N80))+1,INT(MAX(N$4:N80)))+0.5,IF(M81&lt;&gt;M80,INT(MAX(N$4:N80))+1,INT(MAX(N$4:N80)))))))</f>
        <v>#N/A</v>
      </c>
      <c r="O81" s="10" t="str">
        <f t="shared" si="16"/>
        <v/>
      </c>
      <c r="P81" s="10">
        <f t="shared" si="21"/>
        <v>1</v>
      </c>
      <c r="Q81" s="10">
        <f t="shared" si="22"/>
        <v>1</v>
      </c>
      <c r="R81" s="10" t="str">
        <f t="shared" si="17"/>
        <v/>
      </c>
      <c r="S81" s="10" t="str">
        <f t="shared" si="18"/>
        <v/>
      </c>
    </row>
    <row r="82" spans="1:19" x14ac:dyDescent="0.25">
      <c r="A82" s="70"/>
      <c r="B82" s="99"/>
      <c r="C82" s="20"/>
      <c r="D82" s="89" t="e">
        <f t="shared" si="13"/>
        <v>#N/A</v>
      </c>
      <c r="E82" s="21"/>
      <c r="F82" s="155" t="e">
        <f t="shared" si="23"/>
        <v>#N/A</v>
      </c>
      <c r="G82" s="1"/>
      <c r="H82" s="110" t="e">
        <f t="shared" si="14"/>
        <v>#N/A</v>
      </c>
      <c r="I82" s="111" t="e">
        <f t="shared" si="15"/>
        <v>#N/A</v>
      </c>
      <c r="J82" s="78"/>
      <c r="K82" s="64"/>
      <c r="L82" s="13" t="str">
        <f t="shared" si="19"/>
        <v/>
      </c>
      <c r="M82" s="13" t="str">
        <f t="shared" si="20"/>
        <v/>
      </c>
      <c r="N82" s="13" t="e">
        <f>IF(AND(N81="",M82=M80),N80,IF(AND(E82="",A82&lt;&gt;"",G82=""),IF(ISNA(D82),"",IF(L82=0,IF(M82&lt;&gt;M81,INT(MAX(N$4:N81))+1,INT(MAX(N$4:N81)))+0.5,IF(M82&lt;&gt;M81,INT(MAX(N$4:N81))+1,INT(MAX(N$4:N81)))))))</f>
        <v>#N/A</v>
      </c>
      <c r="O82" s="10" t="str">
        <f t="shared" si="16"/>
        <v/>
      </c>
      <c r="P82" s="10">
        <f t="shared" si="21"/>
        <v>1</v>
      </c>
      <c r="Q82" s="10">
        <f t="shared" si="22"/>
        <v>1</v>
      </c>
      <c r="R82" s="10" t="str">
        <f t="shared" si="17"/>
        <v/>
      </c>
      <c r="S82" s="10" t="str">
        <f t="shared" si="18"/>
        <v/>
      </c>
    </row>
    <row r="83" spans="1:19" x14ac:dyDescent="0.25">
      <c r="A83" s="83"/>
      <c r="B83" s="99"/>
      <c r="C83" s="20"/>
      <c r="D83" s="89" t="e">
        <f t="shared" si="13"/>
        <v>#N/A</v>
      </c>
      <c r="E83" s="21"/>
      <c r="F83" s="155" t="e">
        <f t="shared" si="23"/>
        <v>#N/A</v>
      </c>
      <c r="G83" s="1"/>
      <c r="H83" s="110" t="e">
        <f t="shared" si="14"/>
        <v>#N/A</v>
      </c>
      <c r="I83" s="111" t="e">
        <f t="shared" si="15"/>
        <v>#N/A</v>
      </c>
      <c r="J83" s="78"/>
      <c r="K83" s="64"/>
      <c r="L83" s="13" t="str">
        <f t="shared" si="19"/>
        <v/>
      </c>
      <c r="M83" s="13" t="str">
        <f t="shared" si="20"/>
        <v/>
      </c>
      <c r="N83" s="13" t="e">
        <f>IF(AND(N82="",M83=M81),N81,IF(AND(E83="",A83&lt;&gt;"",G83=""),IF(ISNA(D83),"",IF(L83=0,IF(M83&lt;&gt;M82,INT(MAX(N$4:N82))+1,INT(MAX(N$4:N82)))+0.5,IF(M83&lt;&gt;M82,INT(MAX(N$4:N82))+1,INT(MAX(N$4:N82)))))))</f>
        <v>#N/A</v>
      </c>
      <c r="O83" s="10" t="str">
        <f t="shared" si="16"/>
        <v/>
      </c>
      <c r="P83" s="10">
        <f t="shared" si="21"/>
        <v>1</v>
      </c>
      <c r="Q83" s="10">
        <f t="shared" si="22"/>
        <v>1</v>
      </c>
      <c r="R83" s="10" t="str">
        <f t="shared" si="17"/>
        <v/>
      </c>
      <c r="S83" s="10" t="str">
        <f t="shared" si="18"/>
        <v/>
      </c>
    </row>
    <row r="84" spans="1:19" x14ac:dyDescent="0.25">
      <c r="A84" s="70"/>
      <c r="B84" s="99"/>
      <c r="C84" s="20"/>
      <c r="D84" s="89" t="e">
        <f t="shared" si="13"/>
        <v>#N/A</v>
      </c>
      <c r="E84" s="21"/>
      <c r="F84" s="155" t="e">
        <f t="shared" si="23"/>
        <v>#N/A</v>
      </c>
      <c r="G84" s="1"/>
      <c r="H84" s="110" t="e">
        <f t="shared" si="14"/>
        <v>#N/A</v>
      </c>
      <c r="I84" s="111" t="e">
        <f t="shared" si="15"/>
        <v>#N/A</v>
      </c>
      <c r="J84" s="78"/>
      <c r="K84" s="64"/>
      <c r="L84" s="13" t="str">
        <f t="shared" si="19"/>
        <v/>
      </c>
      <c r="M84" s="13" t="str">
        <f t="shared" si="20"/>
        <v/>
      </c>
      <c r="N84" s="13" t="e">
        <f>IF(AND(N83="",M84=M82),N82,IF(AND(E84="",A84&lt;&gt;"",G84=""),IF(ISNA(D84),"",IF(L84=0,IF(M84&lt;&gt;M83,INT(MAX(N$4:N83))+1,INT(MAX(N$4:N83)))+0.5,IF(M84&lt;&gt;M83,INT(MAX(N$4:N83))+1,INT(MAX(N$4:N83)))))))</f>
        <v>#N/A</v>
      </c>
      <c r="O84" s="10" t="str">
        <f t="shared" si="16"/>
        <v/>
      </c>
      <c r="P84" s="10">
        <f t="shared" si="21"/>
        <v>1</v>
      </c>
      <c r="Q84" s="10">
        <f t="shared" si="22"/>
        <v>1</v>
      </c>
      <c r="R84" s="10" t="str">
        <f t="shared" si="17"/>
        <v/>
      </c>
      <c r="S84" s="10" t="str">
        <f t="shared" si="18"/>
        <v/>
      </c>
    </row>
    <row r="85" spans="1:19" x14ac:dyDescent="0.25">
      <c r="A85" s="83"/>
      <c r="B85" s="99"/>
      <c r="C85" s="20"/>
      <c r="D85" s="89" t="e">
        <f t="shared" si="13"/>
        <v>#N/A</v>
      </c>
      <c r="E85" s="21"/>
      <c r="F85" s="155" t="e">
        <f t="shared" si="23"/>
        <v>#N/A</v>
      </c>
      <c r="G85" s="1"/>
      <c r="H85" s="110" t="e">
        <f t="shared" si="14"/>
        <v>#N/A</v>
      </c>
      <c r="I85" s="111" t="e">
        <f t="shared" si="15"/>
        <v>#N/A</v>
      </c>
      <c r="J85" s="78"/>
      <c r="K85" s="64"/>
      <c r="L85" s="13" t="str">
        <f t="shared" si="19"/>
        <v/>
      </c>
      <c r="M85" s="13" t="str">
        <f t="shared" si="20"/>
        <v/>
      </c>
      <c r="N85" s="13" t="e">
        <f>IF(AND(N84="",M85=M83),N83,IF(AND(E85="",A85&lt;&gt;"",G85=""),IF(ISNA(D85),"",IF(L85=0,IF(M85&lt;&gt;M84,INT(MAX(N$4:N84))+1,INT(MAX(N$4:N84)))+0.5,IF(M85&lt;&gt;M84,INT(MAX(N$4:N84))+1,INT(MAX(N$4:N84)))))))</f>
        <v>#N/A</v>
      </c>
      <c r="O85" s="10" t="str">
        <f t="shared" si="16"/>
        <v/>
      </c>
      <c r="P85" s="10">
        <f t="shared" si="21"/>
        <v>1</v>
      </c>
      <c r="Q85" s="10">
        <f t="shared" si="22"/>
        <v>1</v>
      </c>
      <c r="R85" s="10" t="str">
        <f t="shared" si="17"/>
        <v/>
      </c>
      <c r="S85" s="10" t="str">
        <f t="shared" si="18"/>
        <v/>
      </c>
    </row>
    <row r="86" spans="1:19" x14ac:dyDescent="0.25">
      <c r="A86" s="70"/>
      <c r="B86" s="99"/>
      <c r="C86" s="20"/>
      <c r="D86" s="89" t="e">
        <f t="shared" si="13"/>
        <v>#N/A</v>
      </c>
      <c r="E86" s="21"/>
      <c r="F86" s="155" t="e">
        <f t="shared" si="23"/>
        <v>#N/A</v>
      </c>
      <c r="G86" s="1"/>
      <c r="H86" s="110" t="e">
        <f t="shared" si="14"/>
        <v>#N/A</v>
      </c>
      <c r="I86" s="111" t="e">
        <f t="shared" si="15"/>
        <v>#N/A</v>
      </c>
      <c r="J86" s="78"/>
      <c r="K86" s="64"/>
      <c r="L86" s="13" t="str">
        <f t="shared" si="19"/>
        <v/>
      </c>
      <c r="M86" s="13" t="str">
        <f t="shared" si="20"/>
        <v/>
      </c>
      <c r="N86" s="13" t="e">
        <f>IF(AND(N85="",M86=M84),N84,IF(AND(E86="",A86&lt;&gt;"",G86=""),IF(ISNA(D86),"",IF(L86=0,IF(M86&lt;&gt;M85,INT(MAX(N$4:N85))+1,INT(MAX(N$4:N85)))+0.5,IF(M86&lt;&gt;M85,INT(MAX(N$4:N85))+1,INT(MAX(N$4:N85)))))))</f>
        <v>#N/A</v>
      </c>
      <c r="O86" s="10" t="str">
        <f t="shared" si="16"/>
        <v/>
      </c>
      <c r="P86" s="10">
        <f t="shared" si="21"/>
        <v>1</v>
      </c>
      <c r="Q86" s="10">
        <f t="shared" si="22"/>
        <v>1</v>
      </c>
      <c r="R86" s="10" t="str">
        <f t="shared" si="17"/>
        <v/>
      </c>
      <c r="S86" s="10" t="str">
        <f t="shared" si="18"/>
        <v/>
      </c>
    </row>
    <row r="87" spans="1:19" x14ac:dyDescent="0.25">
      <c r="A87" s="83"/>
      <c r="B87" s="99"/>
      <c r="C87" s="20"/>
      <c r="D87" s="89" t="e">
        <f t="shared" si="13"/>
        <v>#N/A</v>
      </c>
      <c r="E87" s="21"/>
      <c r="F87" s="155" t="e">
        <f t="shared" si="23"/>
        <v>#N/A</v>
      </c>
      <c r="G87" s="1"/>
      <c r="H87" s="110" t="e">
        <f t="shared" si="14"/>
        <v>#N/A</v>
      </c>
      <c r="I87" s="111" t="e">
        <f t="shared" si="15"/>
        <v>#N/A</v>
      </c>
      <c r="J87" s="78"/>
      <c r="K87" s="64"/>
      <c r="L87" s="13" t="str">
        <f t="shared" si="19"/>
        <v/>
      </c>
      <c r="M87" s="13" t="str">
        <f t="shared" si="20"/>
        <v/>
      </c>
      <c r="N87" s="13" t="e">
        <f>IF(AND(N86="",M87=M85),N85,IF(AND(E87="",A87&lt;&gt;"",G87=""),IF(ISNA(D87),"",IF(L87=0,IF(M87&lt;&gt;M86,INT(MAX(N$4:N86))+1,INT(MAX(N$4:N86)))+0.5,IF(M87&lt;&gt;M86,INT(MAX(N$4:N86))+1,INT(MAX(N$4:N86)))))))</f>
        <v>#N/A</v>
      </c>
      <c r="O87" s="10" t="str">
        <f t="shared" si="16"/>
        <v/>
      </c>
      <c r="P87" s="10">
        <f t="shared" si="21"/>
        <v>1</v>
      </c>
      <c r="Q87" s="10">
        <f t="shared" si="22"/>
        <v>1</v>
      </c>
      <c r="R87" s="10" t="str">
        <f t="shared" si="17"/>
        <v/>
      </c>
      <c r="S87" s="10" t="str">
        <f t="shared" si="18"/>
        <v/>
      </c>
    </row>
    <row r="88" spans="1:19" x14ac:dyDescent="0.25">
      <c r="A88" s="70"/>
      <c r="B88" s="99"/>
      <c r="C88" s="20"/>
      <c r="D88" s="89" t="e">
        <f t="shared" si="13"/>
        <v>#N/A</v>
      </c>
      <c r="E88" s="21"/>
      <c r="F88" s="155" t="e">
        <f t="shared" si="23"/>
        <v>#N/A</v>
      </c>
      <c r="G88" s="1"/>
      <c r="H88" s="110" t="e">
        <f t="shared" si="14"/>
        <v>#N/A</v>
      </c>
      <c r="I88" s="111" t="e">
        <f t="shared" si="15"/>
        <v>#N/A</v>
      </c>
      <c r="J88" s="78"/>
      <c r="K88" s="64"/>
      <c r="L88" s="13" t="str">
        <f t="shared" si="19"/>
        <v/>
      </c>
      <c r="M88" s="13" t="str">
        <f t="shared" si="20"/>
        <v/>
      </c>
      <c r="N88" s="13" t="e">
        <f>IF(AND(N87="",M88=M86),N86,IF(AND(E88="",A88&lt;&gt;"",G88=""),IF(ISNA(D88),"",IF(L88=0,IF(M88&lt;&gt;M87,INT(MAX(N$4:N87))+1,INT(MAX(N$4:N87)))+0.5,IF(M88&lt;&gt;M87,INT(MAX(N$4:N87))+1,INT(MAX(N$4:N87)))))))</f>
        <v>#N/A</v>
      </c>
      <c r="O88" s="10" t="str">
        <f t="shared" si="16"/>
        <v/>
      </c>
      <c r="P88" s="10">
        <f t="shared" si="21"/>
        <v>1</v>
      </c>
      <c r="Q88" s="10">
        <f t="shared" si="22"/>
        <v>1</v>
      </c>
      <c r="R88" s="10" t="str">
        <f t="shared" si="17"/>
        <v/>
      </c>
      <c r="S88" s="10" t="str">
        <f t="shared" si="18"/>
        <v/>
      </c>
    </row>
    <row r="89" spans="1:19" x14ac:dyDescent="0.25">
      <c r="A89" s="83"/>
      <c r="B89" s="99"/>
      <c r="C89" s="20"/>
      <c r="D89" s="89" t="e">
        <f t="shared" si="13"/>
        <v>#N/A</v>
      </c>
      <c r="E89" s="21"/>
      <c r="F89" s="155" t="e">
        <f t="shared" si="23"/>
        <v>#N/A</v>
      </c>
      <c r="G89" s="1"/>
      <c r="H89" s="110" t="e">
        <f t="shared" si="14"/>
        <v>#N/A</v>
      </c>
      <c r="I89" s="111" t="e">
        <f t="shared" si="15"/>
        <v>#N/A</v>
      </c>
      <c r="J89" s="78"/>
      <c r="K89" s="64"/>
      <c r="L89" s="13" t="str">
        <f t="shared" si="19"/>
        <v/>
      </c>
      <c r="M89" s="13" t="str">
        <f t="shared" si="20"/>
        <v/>
      </c>
      <c r="N89" s="13" t="e">
        <f>IF(AND(N88="",M89=M87),N87,IF(AND(E89="",A89&lt;&gt;"",G89=""),IF(ISNA(D89),"",IF(L89=0,IF(M89&lt;&gt;M88,INT(MAX(N$4:N88))+1,INT(MAX(N$4:N88)))+0.5,IF(M89&lt;&gt;M88,INT(MAX(N$4:N88))+1,INT(MAX(N$4:N88)))))))</f>
        <v>#N/A</v>
      </c>
      <c r="O89" s="10" t="str">
        <f t="shared" si="16"/>
        <v/>
      </c>
      <c r="P89" s="10">
        <f t="shared" si="21"/>
        <v>1</v>
      </c>
      <c r="Q89" s="10">
        <f t="shared" si="22"/>
        <v>1</v>
      </c>
      <c r="R89" s="10" t="str">
        <f t="shared" si="17"/>
        <v/>
      </c>
      <c r="S89" s="10" t="str">
        <f t="shared" si="18"/>
        <v/>
      </c>
    </row>
    <row r="90" spans="1:19" x14ac:dyDescent="0.25">
      <c r="A90" s="70"/>
      <c r="B90" s="99"/>
      <c r="C90" s="20"/>
      <c r="D90" s="89" t="e">
        <f t="shared" si="13"/>
        <v>#N/A</v>
      </c>
      <c r="E90" s="21"/>
      <c r="F90" s="155" t="e">
        <f t="shared" si="23"/>
        <v>#N/A</v>
      </c>
      <c r="G90" s="1"/>
      <c r="H90" s="110" t="e">
        <f t="shared" si="14"/>
        <v>#N/A</v>
      </c>
      <c r="I90" s="111" t="e">
        <f t="shared" si="15"/>
        <v>#N/A</v>
      </c>
      <c r="J90" s="78"/>
      <c r="K90" s="64"/>
      <c r="L90" s="13" t="str">
        <f t="shared" si="19"/>
        <v/>
      </c>
      <c r="M90" s="13" t="str">
        <f t="shared" si="20"/>
        <v/>
      </c>
      <c r="N90" s="13" t="e">
        <f>IF(AND(N89="",M90=M88),N88,IF(AND(E90="",A90&lt;&gt;"",G90=""),IF(ISNA(D90),"",IF(L90=0,IF(M90&lt;&gt;M89,INT(MAX(N$4:N89))+1,INT(MAX(N$4:N89)))+0.5,IF(M90&lt;&gt;M89,INT(MAX(N$4:N89))+1,INT(MAX(N$4:N89)))))))</f>
        <v>#N/A</v>
      </c>
      <c r="O90" s="10" t="str">
        <f t="shared" si="16"/>
        <v/>
      </c>
      <c r="P90" s="10">
        <f t="shared" si="21"/>
        <v>1</v>
      </c>
      <c r="Q90" s="10">
        <f t="shared" si="22"/>
        <v>1</v>
      </c>
      <c r="R90" s="10" t="str">
        <f t="shared" si="17"/>
        <v/>
      </c>
      <c r="S90" s="10" t="str">
        <f t="shared" si="18"/>
        <v/>
      </c>
    </row>
    <row r="91" spans="1:19" x14ac:dyDescent="0.25">
      <c r="A91" s="83"/>
      <c r="B91" s="99"/>
      <c r="C91" s="20"/>
      <c r="D91" s="89" t="e">
        <f t="shared" si="13"/>
        <v>#N/A</v>
      </c>
      <c r="E91" s="21"/>
      <c r="F91" s="155" t="e">
        <f t="shared" si="23"/>
        <v>#N/A</v>
      </c>
      <c r="G91" s="1"/>
      <c r="H91" s="110" t="e">
        <f t="shared" si="14"/>
        <v>#N/A</v>
      </c>
      <c r="I91" s="111" t="e">
        <f t="shared" si="15"/>
        <v>#N/A</v>
      </c>
      <c r="J91" s="78"/>
      <c r="K91" s="64"/>
      <c r="L91" s="13" t="str">
        <f t="shared" si="19"/>
        <v/>
      </c>
      <c r="M91" s="13" t="str">
        <f t="shared" si="20"/>
        <v/>
      </c>
      <c r="N91" s="13" t="e">
        <f>IF(AND(N90="",M91=M89),N89,IF(AND(E91="",A91&lt;&gt;"",G91=""),IF(ISNA(D91),"",IF(L91=0,IF(M91&lt;&gt;M90,INT(MAX(N$4:N90))+1,INT(MAX(N$4:N90)))+0.5,IF(M91&lt;&gt;M90,INT(MAX(N$4:N90))+1,INT(MAX(N$4:N90)))))))</f>
        <v>#N/A</v>
      </c>
      <c r="O91" s="10" t="str">
        <f t="shared" si="16"/>
        <v/>
      </c>
      <c r="P91" s="10">
        <f t="shared" si="21"/>
        <v>1</v>
      </c>
      <c r="Q91" s="10">
        <f t="shared" si="22"/>
        <v>1</v>
      </c>
      <c r="R91" s="10" t="str">
        <f t="shared" si="17"/>
        <v/>
      </c>
      <c r="S91" s="10" t="str">
        <f t="shared" si="18"/>
        <v/>
      </c>
    </row>
    <row r="92" spans="1:19" x14ac:dyDescent="0.25">
      <c r="A92" s="70"/>
      <c r="B92" s="99"/>
      <c r="C92" s="20"/>
      <c r="D92" s="89" t="e">
        <f t="shared" si="13"/>
        <v>#N/A</v>
      </c>
      <c r="E92" s="21"/>
      <c r="F92" s="155" t="e">
        <f t="shared" si="23"/>
        <v>#N/A</v>
      </c>
      <c r="G92" s="1"/>
      <c r="H92" s="110" t="e">
        <f t="shared" si="14"/>
        <v>#N/A</v>
      </c>
      <c r="I92" s="111" t="e">
        <f t="shared" si="15"/>
        <v>#N/A</v>
      </c>
      <c r="J92" s="78"/>
      <c r="K92" s="64"/>
      <c r="L92" s="13" t="str">
        <f t="shared" si="19"/>
        <v/>
      </c>
      <c r="M92" s="13" t="str">
        <f t="shared" si="20"/>
        <v/>
      </c>
      <c r="N92" s="13" t="e">
        <f>IF(AND(N91="",M92=M90),N90,IF(AND(E92="",A92&lt;&gt;"",G92=""),IF(ISNA(D92),"",IF(L92=0,IF(M92&lt;&gt;M91,INT(MAX(N$4:N91))+1,INT(MAX(N$4:N91)))+0.5,IF(M92&lt;&gt;M91,INT(MAX(N$4:N91))+1,INT(MAX(N$4:N91)))))))</f>
        <v>#N/A</v>
      </c>
      <c r="O92" s="10" t="str">
        <f t="shared" si="16"/>
        <v/>
      </c>
      <c r="P92" s="10">
        <f t="shared" si="21"/>
        <v>1</v>
      </c>
      <c r="Q92" s="10">
        <f t="shared" si="22"/>
        <v>1</v>
      </c>
      <c r="R92" s="10" t="str">
        <f t="shared" si="17"/>
        <v/>
      </c>
      <c r="S92" s="10" t="str">
        <f t="shared" si="18"/>
        <v/>
      </c>
    </row>
    <row r="93" spans="1:19" x14ac:dyDescent="0.25">
      <c r="A93" s="83"/>
      <c r="B93" s="99"/>
      <c r="C93" s="20"/>
      <c r="D93" s="89" t="e">
        <f t="shared" si="13"/>
        <v>#N/A</v>
      </c>
      <c r="E93" s="21"/>
      <c r="F93" s="155" t="e">
        <f t="shared" si="23"/>
        <v>#N/A</v>
      </c>
      <c r="G93" s="1"/>
      <c r="H93" s="110" t="e">
        <f t="shared" si="14"/>
        <v>#N/A</v>
      </c>
      <c r="I93" s="111" t="e">
        <f t="shared" si="15"/>
        <v>#N/A</v>
      </c>
      <c r="J93" s="78"/>
      <c r="K93" s="64"/>
      <c r="L93" s="13" t="str">
        <f t="shared" si="19"/>
        <v/>
      </c>
      <c r="M93" s="13" t="str">
        <f t="shared" si="20"/>
        <v/>
      </c>
      <c r="N93" s="13" t="e">
        <f>IF(AND(N92="",M93=M91),N91,IF(AND(E93="",A93&lt;&gt;"",G93=""),IF(ISNA(D93),"",IF(L93=0,IF(M93&lt;&gt;M92,INT(MAX(N$4:N92))+1,INT(MAX(N$4:N92)))+0.5,IF(M93&lt;&gt;M92,INT(MAX(N$4:N92))+1,INT(MAX(N$4:N92)))))))</f>
        <v>#N/A</v>
      </c>
      <c r="O93" s="10" t="str">
        <f t="shared" si="16"/>
        <v/>
      </c>
      <c r="P93" s="10">
        <f t="shared" si="21"/>
        <v>1</v>
      </c>
      <c r="Q93" s="10">
        <f t="shared" si="22"/>
        <v>1</v>
      </c>
      <c r="R93" s="10" t="str">
        <f t="shared" si="17"/>
        <v/>
      </c>
      <c r="S93" s="10" t="str">
        <f t="shared" si="18"/>
        <v/>
      </c>
    </row>
    <row r="94" spans="1:19" x14ac:dyDescent="0.25">
      <c r="A94" s="70"/>
      <c r="B94" s="99"/>
      <c r="C94" s="20"/>
      <c r="D94" s="89" t="e">
        <f t="shared" si="13"/>
        <v>#N/A</v>
      </c>
      <c r="E94" s="21"/>
      <c r="F94" s="155" t="e">
        <f t="shared" si="23"/>
        <v>#N/A</v>
      </c>
      <c r="G94" s="1"/>
      <c r="H94" s="110" t="e">
        <f t="shared" si="14"/>
        <v>#N/A</v>
      </c>
      <c r="I94" s="111" t="e">
        <f t="shared" si="15"/>
        <v>#N/A</v>
      </c>
      <c r="J94" s="78"/>
      <c r="K94" s="64"/>
      <c r="L94" s="13" t="str">
        <f t="shared" si="19"/>
        <v/>
      </c>
      <c r="M94" s="13" t="str">
        <f t="shared" si="20"/>
        <v/>
      </c>
      <c r="N94" s="13" t="e">
        <f>IF(AND(N93="",M94=M92),N92,IF(AND(E94="",A94&lt;&gt;"",G94=""),IF(ISNA(D94),"",IF(L94=0,IF(M94&lt;&gt;M93,INT(MAX(N$4:N93))+1,INT(MAX(N$4:N93)))+0.5,IF(M94&lt;&gt;M93,INT(MAX(N$4:N93))+1,INT(MAX(N$4:N93)))))))</f>
        <v>#N/A</v>
      </c>
      <c r="O94" s="10" t="str">
        <f t="shared" si="16"/>
        <v/>
      </c>
      <c r="P94" s="10">
        <f t="shared" si="21"/>
        <v>1</v>
      </c>
      <c r="Q94" s="10">
        <f t="shared" si="22"/>
        <v>1</v>
      </c>
      <c r="R94" s="10" t="str">
        <f t="shared" si="17"/>
        <v/>
      </c>
      <c r="S94" s="10" t="str">
        <f t="shared" si="18"/>
        <v/>
      </c>
    </row>
    <row r="95" spans="1:19" x14ac:dyDescent="0.25">
      <c r="A95" s="83"/>
      <c r="B95" s="99"/>
      <c r="C95" s="20"/>
      <c r="D95" s="89" t="e">
        <f t="shared" si="13"/>
        <v>#N/A</v>
      </c>
      <c r="E95" s="21"/>
      <c r="F95" s="155" t="e">
        <f t="shared" si="23"/>
        <v>#N/A</v>
      </c>
      <c r="G95" s="1"/>
      <c r="H95" s="110" t="e">
        <f t="shared" si="14"/>
        <v>#N/A</v>
      </c>
      <c r="I95" s="111" t="e">
        <f t="shared" si="15"/>
        <v>#N/A</v>
      </c>
      <c r="J95" s="78"/>
      <c r="K95" s="64"/>
      <c r="L95" s="13" t="str">
        <f t="shared" si="19"/>
        <v/>
      </c>
      <c r="M95" s="13" t="str">
        <f t="shared" si="20"/>
        <v/>
      </c>
      <c r="N95" s="13" t="e">
        <f>IF(AND(N94="",M95=M93),N93,IF(AND(E95="",A95&lt;&gt;"",G95=""),IF(ISNA(D95),"",IF(L95=0,IF(M95&lt;&gt;M94,INT(MAX(N$4:N94))+1,INT(MAX(N$4:N94)))+0.5,IF(M95&lt;&gt;M94,INT(MAX(N$4:N94))+1,INT(MAX(N$4:N94)))))))</f>
        <v>#N/A</v>
      </c>
      <c r="O95" s="10" t="str">
        <f t="shared" si="16"/>
        <v/>
      </c>
      <c r="P95" s="10">
        <f t="shared" si="21"/>
        <v>1</v>
      </c>
      <c r="Q95" s="10">
        <f t="shared" si="22"/>
        <v>1</v>
      </c>
      <c r="R95" s="10" t="str">
        <f t="shared" si="17"/>
        <v/>
      </c>
      <c r="S95" s="10" t="str">
        <f t="shared" si="18"/>
        <v/>
      </c>
    </row>
    <row r="96" spans="1:19" x14ac:dyDescent="0.25">
      <c r="A96" s="70"/>
      <c r="B96" s="99"/>
      <c r="C96" s="20"/>
      <c r="D96" s="89" t="e">
        <f t="shared" si="13"/>
        <v>#N/A</v>
      </c>
      <c r="E96" s="21"/>
      <c r="F96" s="155" t="e">
        <f t="shared" si="23"/>
        <v>#N/A</v>
      </c>
      <c r="G96" s="1"/>
      <c r="H96" s="110" t="e">
        <f t="shared" si="14"/>
        <v>#N/A</v>
      </c>
      <c r="I96" s="111" t="e">
        <f t="shared" si="15"/>
        <v>#N/A</v>
      </c>
      <c r="J96" s="78"/>
      <c r="K96" s="64"/>
      <c r="L96" s="13" t="str">
        <f t="shared" si="19"/>
        <v/>
      </c>
      <c r="M96" s="13" t="str">
        <f t="shared" si="20"/>
        <v/>
      </c>
      <c r="N96" s="13" t="e">
        <f>IF(AND(N95="",M96=M94),N94,IF(AND(E96="",A96&lt;&gt;"",G96=""),IF(ISNA(D96),"",IF(L96=0,IF(M96&lt;&gt;M95,INT(MAX(N$4:N95))+1,INT(MAX(N$4:N95)))+0.5,IF(M96&lt;&gt;M95,INT(MAX(N$4:N95))+1,INT(MAX(N$4:N95)))))))</f>
        <v>#N/A</v>
      </c>
      <c r="O96" s="10" t="str">
        <f t="shared" si="16"/>
        <v/>
      </c>
      <c r="P96" s="10">
        <f t="shared" si="21"/>
        <v>1</v>
      </c>
      <c r="Q96" s="10">
        <f t="shared" si="22"/>
        <v>1</v>
      </c>
      <c r="R96" s="10" t="str">
        <f t="shared" si="17"/>
        <v/>
      </c>
      <c r="S96" s="10" t="str">
        <f t="shared" si="18"/>
        <v/>
      </c>
    </row>
    <row r="97" spans="1:19" x14ac:dyDescent="0.25">
      <c r="A97" s="83"/>
      <c r="B97" s="99"/>
      <c r="C97" s="20"/>
      <c r="D97" s="89" t="e">
        <f t="shared" si="13"/>
        <v>#N/A</v>
      </c>
      <c r="E97" s="21"/>
      <c r="F97" s="155" t="e">
        <f t="shared" si="23"/>
        <v>#N/A</v>
      </c>
      <c r="G97" s="1"/>
      <c r="H97" s="110" t="e">
        <f t="shared" si="14"/>
        <v>#N/A</v>
      </c>
      <c r="I97" s="111" t="e">
        <f t="shared" si="15"/>
        <v>#N/A</v>
      </c>
      <c r="J97" s="78"/>
      <c r="K97" s="64"/>
      <c r="L97" s="13" t="str">
        <f t="shared" si="19"/>
        <v/>
      </c>
      <c r="M97" s="13" t="str">
        <f t="shared" si="20"/>
        <v/>
      </c>
      <c r="N97" s="13" t="e">
        <f>IF(AND(N96="",M97=M95),N95,IF(AND(E97="",A97&lt;&gt;"",G97=""),IF(ISNA(D97),"",IF(L97=0,IF(M97&lt;&gt;M96,INT(MAX(N$4:N96))+1,INT(MAX(N$4:N96)))+0.5,IF(M97&lt;&gt;M96,INT(MAX(N$4:N96))+1,INT(MAX(N$4:N96)))))))</f>
        <v>#N/A</v>
      </c>
      <c r="O97" s="10" t="str">
        <f t="shared" si="16"/>
        <v/>
      </c>
      <c r="P97" s="10">
        <f t="shared" si="21"/>
        <v>1</v>
      </c>
      <c r="Q97" s="10">
        <f t="shared" si="22"/>
        <v>1</v>
      </c>
      <c r="R97" s="10" t="str">
        <f t="shared" si="17"/>
        <v/>
      </c>
      <c r="S97" s="10" t="str">
        <f t="shared" si="18"/>
        <v/>
      </c>
    </row>
    <row r="98" spans="1:19" x14ac:dyDescent="0.25">
      <c r="A98" s="70"/>
      <c r="B98" s="99"/>
      <c r="C98" s="20"/>
      <c r="D98" s="89" t="e">
        <f t="shared" si="13"/>
        <v>#N/A</v>
      </c>
      <c r="E98" s="21"/>
      <c r="F98" s="155" t="e">
        <f t="shared" si="23"/>
        <v>#N/A</v>
      </c>
      <c r="G98" s="1"/>
      <c r="H98" s="110" t="e">
        <f t="shared" si="14"/>
        <v>#N/A</v>
      </c>
      <c r="I98" s="111" t="e">
        <f t="shared" si="15"/>
        <v>#N/A</v>
      </c>
      <c r="J98" s="78"/>
      <c r="K98" s="64"/>
      <c r="L98" s="13" t="str">
        <f t="shared" si="19"/>
        <v/>
      </c>
      <c r="M98" s="13" t="str">
        <f t="shared" si="20"/>
        <v/>
      </c>
      <c r="N98" s="13" t="e">
        <f>IF(AND(N97="",M98=M96),N96,IF(AND(E98="",A98&lt;&gt;"",G98=""),IF(ISNA(D98),"",IF(L98=0,IF(M98&lt;&gt;M97,INT(MAX(N$4:N97))+1,INT(MAX(N$4:N97)))+0.5,IF(M98&lt;&gt;M97,INT(MAX(N$4:N97))+1,INT(MAX(N$4:N97)))))))</f>
        <v>#N/A</v>
      </c>
      <c r="O98" s="10" t="str">
        <f t="shared" si="16"/>
        <v/>
      </c>
      <c r="P98" s="10">
        <f t="shared" si="21"/>
        <v>1</v>
      </c>
      <c r="Q98" s="10">
        <f t="shared" si="22"/>
        <v>1</v>
      </c>
      <c r="R98" s="10" t="str">
        <f t="shared" si="17"/>
        <v/>
      </c>
      <c r="S98" s="10" t="str">
        <f t="shared" si="18"/>
        <v/>
      </c>
    </row>
    <row r="99" spans="1:19" x14ac:dyDescent="0.25">
      <c r="A99" s="83"/>
      <c r="B99" s="99"/>
      <c r="C99" s="20"/>
      <c r="D99" s="89" t="e">
        <f t="shared" si="13"/>
        <v>#N/A</v>
      </c>
      <c r="E99" s="21"/>
      <c r="F99" s="155" t="e">
        <f t="shared" si="23"/>
        <v>#N/A</v>
      </c>
      <c r="G99" s="1"/>
      <c r="H99" s="110" t="e">
        <f t="shared" si="14"/>
        <v>#N/A</v>
      </c>
      <c r="I99" s="111" t="e">
        <f t="shared" si="15"/>
        <v>#N/A</v>
      </c>
      <c r="J99" s="78"/>
      <c r="K99" s="64"/>
      <c r="L99" s="13" t="str">
        <f t="shared" si="19"/>
        <v/>
      </c>
      <c r="M99" s="13" t="str">
        <f t="shared" si="20"/>
        <v/>
      </c>
      <c r="N99" s="13" t="e">
        <f>IF(AND(N98="",M99=M97),N97,IF(AND(E99="",A99&lt;&gt;"",G99=""),IF(ISNA(D99),"",IF(L99=0,IF(M99&lt;&gt;M98,INT(MAX(N$4:N98))+1,INT(MAX(N$4:N98)))+0.5,IF(M99&lt;&gt;M98,INT(MAX(N$4:N98))+1,INT(MAX(N$4:N98)))))))</f>
        <v>#N/A</v>
      </c>
      <c r="O99" s="10" t="str">
        <f t="shared" si="16"/>
        <v/>
      </c>
      <c r="P99" s="10">
        <f t="shared" si="21"/>
        <v>1</v>
      </c>
      <c r="Q99" s="10">
        <f t="shared" si="22"/>
        <v>1</v>
      </c>
      <c r="R99" s="10" t="str">
        <f t="shared" si="17"/>
        <v/>
      </c>
      <c r="S99" s="10" t="str">
        <f t="shared" si="18"/>
        <v/>
      </c>
    </row>
    <row r="100" spans="1:19" x14ac:dyDescent="0.25">
      <c r="A100" s="70"/>
      <c r="B100" s="99"/>
      <c r="C100" s="20"/>
      <c r="D100" s="89" t="e">
        <f t="shared" si="13"/>
        <v>#N/A</v>
      </c>
      <c r="E100" s="21"/>
      <c r="F100" s="155" t="e">
        <f t="shared" si="23"/>
        <v>#N/A</v>
      </c>
      <c r="G100" s="1"/>
      <c r="H100" s="110" t="e">
        <f t="shared" si="14"/>
        <v>#N/A</v>
      </c>
      <c r="I100" s="111" t="e">
        <f t="shared" si="15"/>
        <v>#N/A</v>
      </c>
      <c r="J100" s="78"/>
      <c r="K100" s="64"/>
      <c r="L100" s="13" t="str">
        <f t="shared" si="19"/>
        <v/>
      </c>
      <c r="M100" s="13" t="str">
        <f t="shared" si="20"/>
        <v/>
      </c>
      <c r="N100" s="13" t="e">
        <f>IF(AND(N99="",M100=M98),N98,IF(AND(E100="",A100&lt;&gt;"",G100=""),IF(ISNA(D100),"",IF(L100=0,IF(M100&lt;&gt;M99,INT(MAX(N$4:N99))+1,INT(MAX(N$4:N99)))+0.5,IF(M100&lt;&gt;M99,INT(MAX(N$4:N99))+1,INT(MAX(N$4:N99)))))))</f>
        <v>#N/A</v>
      </c>
      <c r="O100" s="10" t="str">
        <f t="shared" si="16"/>
        <v/>
      </c>
      <c r="P100" s="10">
        <f t="shared" si="21"/>
        <v>1</v>
      </c>
      <c r="Q100" s="10">
        <f t="shared" si="22"/>
        <v>1</v>
      </c>
      <c r="R100" s="10" t="str">
        <f t="shared" si="17"/>
        <v/>
      </c>
      <c r="S100" s="10" t="str">
        <f t="shared" si="18"/>
        <v/>
      </c>
    </row>
    <row r="101" spans="1:19" x14ac:dyDescent="0.25">
      <c r="A101" s="83"/>
      <c r="B101" s="99"/>
      <c r="C101" s="20"/>
      <c r="D101" s="89" t="e">
        <f t="shared" si="13"/>
        <v>#N/A</v>
      </c>
      <c r="E101" s="21"/>
      <c r="F101" s="155" t="e">
        <f t="shared" si="23"/>
        <v>#N/A</v>
      </c>
      <c r="G101" s="1"/>
      <c r="H101" s="110" t="e">
        <f t="shared" si="14"/>
        <v>#N/A</v>
      </c>
      <c r="I101" s="111" t="e">
        <f t="shared" si="15"/>
        <v>#N/A</v>
      </c>
      <c r="J101" s="78"/>
      <c r="K101" s="64"/>
      <c r="L101" s="13" t="str">
        <f t="shared" si="19"/>
        <v/>
      </c>
      <c r="M101" s="13" t="str">
        <f t="shared" si="20"/>
        <v/>
      </c>
      <c r="N101" s="13" t="e">
        <f>IF(AND(N100="",M101=M99),N99,IF(AND(E101="",A101&lt;&gt;"",G101=""),IF(ISNA(D101),"",IF(L101=0,IF(M101&lt;&gt;M100,INT(MAX(N$4:N100))+1,INT(MAX(N$4:N100)))+0.5,IF(M101&lt;&gt;M100,INT(MAX(N$4:N100))+1,INT(MAX(N$4:N100)))))))</f>
        <v>#N/A</v>
      </c>
      <c r="O101" s="10" t="str">
        <f t="shared" ref="O101" si="24">IF(ISNA(N101),"",IF(AND(E101="",G101=""),IFERROR(IF(COUNTIF($N$4:$N$103,INT(N101))&gt;=6,D101,NA()),""),""))</f>
        <v/>
      </c>
      <c r="P101" s="10">
        <f t="shared" si="21"/>
        <v>1</v>
      </c>
      <c r="Q101" s="10">
        <f t="shared" si="22"/>
        <v>1</v>
      </c>
      <c r="R101" s="10" t="str">
        <f>IFERROR(IF(AND(P102=1,P101=P100),"",IF(AND(P101=P100,OR(P101=P102,P102=""),R102=""),"",IF(P101="","",IF(P101&gt;=5,D101,IF(AND(R102=D102,P102&gt;1),D101,""))))),"")</f>
        <v/>
      </c>
      <c r="S101" s="10" t="str">
        <f>IFERROR(IF(AND(Q102=1,Q101=Q100),"",IF(AND(Q101=Q100,OR(Q101=Q102,Q102=""),S102=""),"",IF(Q101="","",IF(Q101&gt;=5,D101,IF(AND(S102=D102,Q102&gt;1),D101,""))))),"")</f>
        <v/>
      </c>
    </row>
    <row r="102" spans="1:19" x14ac:dyDescent="0.25">
      <c r="A102" s="70"/>
      <c r="B102" s="99"/>
      <c r="C102" s="20"/>
      <c r="D102" s="89" t="e">
        <f t="shared" si="13"/>
        <v>#N/A</v>
      </c>
      <c r="E102" s="21"/>
      <c r="F102" s="155" t="e">
        <f t="shared" si="23"/>
        <v>#N/A</v>
      </c>
      <c r="G102" s="1"/>
      <c r="H102" s="110" t="e">
        <f t="shared" si="14"/>
        <v>#N/A</v>
      </c>
      <c r="I102" s="111" t="e">
        <f t="shared" si="15"/>
        <v>#N/A</v>
      </c>
      <c r="J102" s="86"/>
      <c r="K102" s="87"/>
      <c r="L102" s="13" t="str">
        <f t="shared" si="19"/>
        <v/>
      </c>
      <c r="M102" s="13" t="str">
        <f t="shared" si="20"/>
        <v/>
      </c>
      <c r="N102" s="13" t="e">
        <f>IF(AND(N101="",M102=M100),N100,IF(AND(E102="",A102&lt;&gt;"",G102=""),IF(ISNA(D102),"",IF(L102=0,IF(M102&lt;&gt;M101,INT(MAX(N$4:N101))+1,INT(MAX(N$4:N101)))+0.5,IF(M102&lt;&gt;M101,INT(MAX(N$4:N101))+1,INT(MAX(N$4:N101)))))))</f>
        <v>#N/A</v>
      </c>
      <c r="O102" s="10" t="str">
        <f t="shared" ref="O102:O103" si="25">IF(ISNA(N102),"",IF(AND(E102="",G102=""),IFERROR(IF(COUNTIF($N$4:$N$103,INT(N102))&gt;=6,D102,NA()),""),""))</f>
        <v/>
      </c>
      <c r="P102" s="10">
        <f t="shared" si="21"/>
        <v>1</v>
      </c>
      <c r="Q102" s="10">
        <f t="shared" si="22"/>
        <v>1</v>
      </c>
      <c r="R102" s="10" t="str">
        <f t="shared" si="17"/>
        <v/>
      </c>
      <c r="S102" s="10" t="str">
        <f t="shared" si="18"/>
        <v/>
      </c>
    </row>
    <row r="103" spans="1:19" ht="15.75" thickBot="1" x14ac:dyDescent="0.3">
      <c r="A103" s="84"/>
      <c r="B103" s="100"/>
      <c r="C103" s="98"/>
      <c r="D103" s="91" t="e">
        <f t="shared" si="13"/>
        <v>#N/A</v>
      </c>
      <c r="E103" s="183"/>
      <c r="F103" s="155" t="e">
        <f t="shared" si="23"/>
        <v>#N/A</v>
      </c>
      <c r="G103" s="184"/>
      <c r="H103" s="112" t="e">
        <f t="shared" si="14"/>
        <v>#N/A</v>
      </c>
      <c r="I103" s="113" t="e">
        <f t="shared" si="15"/>
        <v>#N/A</v>
      </c>
      <c r="J103" s="79"/>
      <c r="K103" s="65"/>
      <c r="L103" s="13" t="str">
        <f t="shared" si="19"/>
        <v/>
      </c>
      <c r="M103" s="13" t="str">
        <f t="shared" si="20"/>
        <v/>
      </c>
      <c r="N103" s="13" t="e">
        <f>IF(AND(N102="",M103=M101),N101,IF(AND(E103="",A103&lt;&gt;"",G103=""),IF(ISNA(D103),"",IF(L103=0,IF(M103&lt;&gt;M102,INT(MAX(N$4:N102))+1,INT(MAX(N$4:N102)))+0.5,IF(M103&lt;&gt;M102,INT(MAX(N$4:N102))+1,INT(MAX(N$4:N102)))))))</f>
        <v>#N/A</v>
      </c>
      <c r="O103" s="10" t="str">
        <f t="shared" si="25"/>
        <v/>
      </c>
      <c r="P103" s="10">
        <f t="shared" si="21"/>
        <v>1</v>
      </c>
      <c r="Q103" s="10">
        <f t="shared" si="22"/>
        <v>1</v>
      </c>
      <c r="R103" s="10" t="str">
        <f t="shared" si="17"/>
        <v/>
      </c>
      <c r="S103" s="10" t="str">
        <f t="shared" si="18"/>
        <v/>
      </c>
    </row>
    <row r="104" spans="1:19" x14ac:dyDescent="0.25">
      <c r="A104" s="15"/>
      <c r="B104" s="1"/>
      <c r="C104" s="1"/>
      <c r="D104" s="14"/>
      <c r="E104" s="1"/>
      <c r="F104" s="1"/>
      <c r="G104" s="1"/>
      <c r="H104" s="1"/>
      <c r="I104" s="1"/>
    </row>
    <row r="105" spans="1:19" x14ac:dyDescent="0.25">
      <c r="A105" s="15"/>
      <c r="B105" s="1"/>
      <c r="C105" s="1"/>
      <c r="D105" s="14"/>
      <c r="E105" s="1"/>
      <c r="F105" s="1"/>
      <c r="G105" s="1"/>
      <c r="H105" s="1"/>
      <c r="I105" s="1"/>
    </row>
    <row r="106" spans="1:19" hidden="1" x14ac:dyDescent="0.25">
      <c r="A106" s="15"/>
      <c r="B106" s="1"/>
      <c r="C106" s="1"/>
      <c r="D106" s="14"/>
      <c r="E106" s="1"/>
      <c r="F106" s="1"/>
      <c r="G106" s="1"/>
      <c r="H106" s="1"/>
      <c r="I106" s="1"/>
    </row>
    <row r="107" spans="1:19" hidden="1" x14ac:dyDescent="0.25">
      <c r="A107" s="15"/>
      <c r="B107" s="1"/>
      <c r="C107" s="1"/>
      <c r="D107" s="14"/>
      <c r="E107" s="1"/>
      <c r="F107" s="1"/>
      <c r="G107" s="1"/>
      <c r="H107" s="1"/>
      <c r="I107" s="1"/>
    </row>
    <row r="108" spans="1:19" hidden="1" x14ac:dyDescent="0.25">
      <c r="A108" s="15"/>
      <c r="B108" s="1"/>
      <c r="C108" s="1"/>
      <c r="D108" s="14"/>
      <c r="E108" s="1"/>
      <c r="F108" s="1"/>
      <c r="G108" s="1"/>
      <c r="H108" s="1"/>
      <c r="I108" s="1"/>
    </row>
    <row r="109" spans="1:19" hidden="1" x14ac:dyDescent="0.25">
      <c r="A109" s="15"/>
      <c r="B109" s="1"/>
      <c r="C109" s="1"/>
      <c r="D109" s="14"/>
      <c r="E109" s="1"/>
      <c r="F109" s="1"/>
      <c r="G109" s="1"/>
      <c r="H109" s="1"/>
      <c r="I109" s="1"/>
    </row>
    <row r="110" spans="1:19" hidden="1" x14ac:dyDescent="0.25">
      <c r="A110" s="15"/>
      <c r="B110" s="1"/>
      <c r="C110" s="1"/>
      <c r="D110" s="14"/>
      <c r="E110" s="1"/>
      <c r="F110" s="1"/>
      <c r="G110" s="1"/>
      <c r="H110" s="1"/>
      <c r="I110" s="1"/>
    </row>
    <row r="111" spans="1:19" hidden="1" x14ac:dyDescent="0.25">
      <c r="A111" s="15"/>
      <c r="B111" s="1"/>
      <c r="C111" s="1"/>
      <c r="D111" s="14"/>
      <c r="E111" s="1"/>
      <c r="F111" s="1"/>
      <c r="G111" s="1"/>
      <c r="H111" s="1"/>
      <c r="I111" s="1"/>
    </row>
    <row r="112" spans="1:19" hidden="1" x14ac:dyDescent="0.25">
      <c r="A112" s="15"/>
      <c r="B112" s="1"/>
      <c r="C112" s="1"/>
      <c r="D112" s="14"/>
      <c r="E112" s="1"/>
      <c r="F112" s="1"/>
      <c r="G112" s="1"/>
      <c r="H112" s="1"/>
      <c r="I112" s="1"/>
    </row>
    <row r="113" spans="1:9" hidden="1" x14ac:dyDescent="0.25">
      <c r="A113" s="15"/>
      <c r="B113" s="1"/>
      <c r="C113" s="1"/>
      <c r="D113" s="14"/>
      <c r="E113" s="1"/>
      <c r="F113" s="1"/>
      <c r="G113" s="1"/>
      <c r="H113" s="1"/>
      <c r="I113" s="1"/>
    </row>
    <row r="114" spans="1:9" hidden="1" x14ac:dyDescent="0.25">
      <c r="A114" s="15"/>
      <c r="B114" s="1"/>
      <c r="C114" s="1"/>
      <c r="D114" s="14"/>
      <c r="E114" s="1"/>
      <c r="F114" s="1"/>
      <c r="G114" s="1"/>
      <c r="H114" s="1"/>
      <c r="I114" s="1"/>
    </row>
    <row r="115" spans="1:9" hidden="1" x14ac:dyDescent="0.25">
      <c r="A115" s="15"/>
      <c r="B115" s="1"/>
      <c r="C115" s="1"/>
      <c r="D115" s="14"/>
      <c r="E115" s="1"/>
      <c r="F115" s="1"/>
      <c r="G115" s="1"/>
      <c r="H115" s="1"/>
      <c r="I115" s="1"/>
    </row>
    <row r="116" spans="1:9" hidden="1" x14ac:dyDescent="0.25">
      <c r="A116" s="15"/>
      <c r="B116" s="1"/>
      <c r="C116" s="1"/>
      <c r="D116" s="14"/>
      <c r="E116" s="1"/>
      <c r="F116" s="1"/>
      <c r="G116" s="1"/>
      <c r="H116" s="1"/>
      <c r="I116" s="1"/>
    </row>
    <row r="117" spans="1:9" hidden="1" x14ac:dyDescent="0.25">
      <c r="A117" s="15"/>
      <c r="B117" s="1"/>
      <c r="C117" s="1"/>
      <c r="D117" s="14"/>
      <c r="E117" s="1"/>
      <c r="F117" s="1"/>
      <c r="G117" s="1"/>
      <c r="H117" s="1"/>
      <c r="I117" s="1"/>
    </row>
    <row r="118" spans="1:9" hidden="1" x14ac:dyDescent="0.25">
      <c r="A118" s="15"/>
      <c r="B118" s="1"/>
      <c r="C118" s="1"/>
      <c r="D118" s="14"/>
      <c r="E118" s="1"/>
      <c r="F118" s="1"/>
      <c r="G118" s="1"/>
      <c r="H118" s="1"/>
      <c r="I118" s="1"/>
    </row>
    <row r="119" spans="1:9" hidden="1" x14ac:dyDescent="0.25">
      <c r="A119" s="15"/>
      <c r="B119" s="1"/>
      <c r="C119" s="1"/>
      <c r="D119" s="14"/>
      <c r="E119" s="1"/>
      <c r="F119" s="1"/>
      <c r="G119" s="1"/>
      <c r="H119" s="1"/>
      <c r="I119" s="1"/>
    </row>
    <row r="120" spans="1:9" hidden="1" x14ac:dyDescent="0.25">
      <c r="A120" s="15"/>
      <c r="B120" s="1"/>
      <c r="C120" s="1"/>
      <c r="D120" s="14"/>
      <c r="E120" s="1"/>
      <c r="F120" s="1"/>
      <c r="G120" s="1"/>
      <c r="H120" s="1"/>
      <c r="I120" s="1"/>
    </row>
    <row r="121" spans="1:9" hidden="1" x14ac:dyDescent="0.25">
      <c r="A121" s="15"/>
      <c r="B121" s="1"/>
      <c r="C121" s="1"/>
      <c r="D121" s="14"/>
      <c r="E121" s="1"/>
      <c r="F121" s="1"/>
      <c r="G121" s="1"/>
      <c r="H121" s="1"/>
      <c r="I121" s="1"/>
    </row>
    <row r="122" spans="1:9" hidden="1" x14ac:dyDescent="0.25">
      <c r="A122" s="15"/>
      <c r="B122" s="1"/>
      <c r="C122" s="1"/>
      <c r="D122" s="14"/>
      <c r="E122" s="1"/>
      <c r="F122" s="1"/>
      <c r="G122" s="1"/>
      <c r="H122" s="1"/>
      <c r="I122" s="1"/>
    </row>
    <row r="123" spans="1:9" hidden="1" x14ac:dyDescent="0.25">
      <c r="A123" s="15"/>
      <c r="B123" s="1"/>
      <c r="C123" s="1"/>
      <c r="D123" s="14"/>
      <c r="E123" s="1"/>
      <c r="F123" s="1"/>
      <c r="G123" s="1"/>
      <c r="H123" s="1"/>
      <c r="I123" s="1"/>
    </row>
    <row r="124" spans="1:9" hidden="1" x14ac:dyDescent="0.25">
      <c r="A124" s="15"/>
      <c r="B124" s="1"/>
      <c r="C124" s="1"/>
      <c r="D124" s="14"/>
      <c r="E124" s="1"/>
      <c r="F124" s="1"/>
      <c r="G124" s="1"/>
      <c r="H124" s="1"/>
      <c r="I124" s="1"/>
    </row>
    <row r="125" spans="1:9" hidden="1" x14ac:dyDescent="0.25">
      <c r="A125" s="15"/>
      <c r="B125" s="1"/>
      <c r="C125" s="1"/>
      <c r="D125" s="14"/>
      <c r="E125" s="1"/>
      <c r="F125" s="1"/>
      <c r="G125" s="1"/>
      <c r="H125" s="1"/>
      <c r="I125" s="1"/>
    </row>
    <row r="126" spans="1:9" hidden="1" x14ac:dyDescent="0.25">
      <c r="A126" s="15"/>
      <c r="B126" s="1"/>
      <c r="C126" s="1"/>
      <c r="D126" s="14"/>
      <c r="E126" s="1"/>
      <c r="F126" s="1"/>
      <c r="G126" s="1"/>
      <c r="H126" s="1"/>
      <c r="I126" s="1"/>
    </row>
    <row r="127" spans="1:9" hidden="1" x14ac:dyDescent="0.25">
      <c r="A127" s="15"/>
      <c r="B127" s="1"/>
      <c r="C127" s="1"/>
      <c r="D127" s="14"/>
      <c r="E127" s="1"/>
      <c r="F127" s="1"/>
      <c r="G127" s="1"/>
      <c r="H127" s="1"/>
      <c r="I127" s="1"/>
    </row>
    <row r="128" spans="1:9" hidden="1" x14ac:dyDescent="0.25">
      <c r="A128" s="15"/>
      <c r="B128" s="1"/>
      <c r="C128" s="1"/>
      <c r="D128" s="14"/>
      <c r="E128" s="1"/>
      <c r="F128" s="1"/>
      <c r="G128" s="1"/>
      <c r="H128" s="1"/>
      <c r="I128" s="1"/>
    </row>
    <row r="129" spans="1:9" hidden="1" x14ac:dyDescent="0.25">
      <c r="A129" s="15"/>
      <c r="B129" s="1"/>
      <c r="C129" s="1"/>
      <c r="D129" s="14"/>
      <c r="E129" s="1"/>
      <c r="F129" s="1"/>
      <c r="G129" s="1"/>
      <c r="H129" s="1"/>
      <c r="I129" s="1"/>
    </row>
    <row r="130" spans="1:9" hidden="1" x14ac:dyDescent="0.25">
      <c r="A130" s="15"/>
      <c r="B130" s="1"/>
      <c r="C130" s="1"/>
      <c r="D130" s="14"/>
      <c r="E130" s="1"/>
      <c r="F130" s="1"/>
      <c r="G130" s="1"/>
      <c r="H130" s="1"/>
      <c r="I130" s="1"/>
    </row>
    <row r="131" spans="1:9" hidden="1" x14ac:dyDescent="0.25">
      <c r="A131" s="15"/>
      <c r="B131" s="1"/>
      <c r="C131" s="1"/>
      <c r="D131" s="14"/>
      <c r="E131" s="1"/>
      <c r="F131" s="1"/>
      <c r="G131" s="1"/>
      <c r="H131" s="1"/>
      <c r="I131" s="1"/>
    </row>
    <row r="132" spans="1:9" hidden="1" x14ac:dyDescent="0.25">
      <c r="A132" s="15"/>
      <c r="B132" s="1"/>
      <c r="C132" s="1"/>
      <c r="D132" s="14"/>
      <c r="E132" s="1"/>
      <c r="F132" s="1"/>
      <c r="G132" s="1"/>
      <c r="H132" s="1"/>
      <c r="I132" s="1"/>
    </row>
    <row r="133" spans="1:9" hidden="1" x14ac:dyDescent="0.25">
      <c r="A133" s="15"/>
      <c r="B133" s="1"/>
      <c r="C133" s="1"/>
      <c r="D133" s="14"/>
      <c r="E133" s="1"/>
      <c r="F133" s="1"/>
      <c r="G133" s="1"/>
      <c r="H133" s="1"/>
      <c r="I133" s="1"/>
    </row>
    <row r="134" spans="1:9" hidden="1" x14ac:dyDescent="0.25">
      <c r="A134" s="15"/>
      <c r="B134" s="1"/>
      <c r="C134" s="1"/>
      <c r="D134" s="14"/>
      <c r="E134" s="1"/>
      <c r="F134" s="1"/>
      <c r="G134" s="1"/>
      <c r="H134" s="1"/>
      <c r="I134" s="1"/>
    </row>
    <row r="135" spans="1:9" hidden="1" x14ac:dyDescent="0.25">
      <c r="A135" s="15"/>
      <c r="B135" s="1"/>
      <c r="C135" s="1"/>
      <c r="D135" s="14"/>
      <c r="E135" s="1"/>
      <c r="F135" s="1"/>
      <c r="G135" s="1"/>
      <c r="H135" s="1"/>
      <c r="I135" s="1"/>
    </row>
    <row r="136" spans="1:9" hidden="1" x14ac:dyDescent="0.25">
      <c r="A136" s="15"/>
      <c r="B136" s="1"/>
      <c r="C136" s="1"/>
      <c r="D136" s="14"/>
      <c r="E136" s="1"/>
      <c r="F136" s="1"/>
      <c r="G136" s="1"/>
      <c r="H136" s="1"/>
      <c r="I136" s="1"/>
    </row>
    <row r="137" spans="1:9" hidden="1" x14ac:dyDescent="0.25">
      <c r="A137" s="15"/>
      <c r="B137" s="1"/>
      <c r="C137" s="1"/>
      <c r="D137" s="14"/>
      <c r="E137" s="1"/>
      <c r="F137" s="1"/>
      <c r="G137" s="1"/>
      <c r="H137" s="1"/>
      <c r="I137" s="1"/>
    </row>
    <row r="138" spans="1:9" hidden="1" x14ac:dyDescent="0.25">
      <c r="A138" s="15"/>
      <c r="B138" s="1"/>
      <c r="C138" s="1"/>
      <c r="D138" s="14"/>
      <c r="E138" s="1"/>
      <c r="F138" s="1"/>
      <c r="G138" s="1"/>
      <c r="H138" s="1"/>
      <c r="I138" s="1"/>
    </row>
    <row r="139" spans="1:9" hidden="1" x14ac:dyDescent="0.25">
      <c r="A139" s="15"/>
      <c r="B139" s="1"/>
      <c r="C139" s="1"/>
      <c r="D139" s="14"/>
      <c r="E139" s="1"/>
      <c r="F139" s="1"/>
      <c r="G139" s="1"/>
      <c r="H139" s="1"/>
      <c r="I139" s="1"/>
    </row>
    <row r="140" spans="1:9" hidden="1" x14ac:dyDescent="0.25">
      <c r="A140" s="15"/>
      <c r="B140" s="1"/>
      <c r="C140" s="1"/>
      <c r="D140" s="14"/>
      <c r="E140" s="1"/>
      <c r="F140" s="1"/>
      <c r="G140" s="1"/>
      <c r="H140" s="1"/>
      <c r="I140" s="1"/>
    </row>
    <row r="141" spans="1:9" hidden="1" x14ac:dyDescent="0.25">
      <c r="A141" s="15"/>
      <c r="B141" s="1"/>
      <c r="C141" s="1"/>
      <c r="D141" s="14"/>
      <c r="E141" s="1"/>
      <c r="F141" s="1"/>
      <c r="G141" s="1"/>
      <c r="H141" s="1"/>
      <c r="I141" s="1"/>
    </row>
    <row r="142" spans="1:9" hidden="1" x14ac:dyDescent="0.25">
      <c r="A142" s="15"/>
      <c r="B142" s="1"/>
      <c r="C142" s="1"/>
      <c r="D142" s="14"/>
      <c r="E142" s="1"/>
      <c r="F142" s="1"/>
      <c r="G142" s="1"/>
      <c r="H142" s="1"/>
      <c r="I142" s="1"/>
    </row>
    <row r="143" spans="1:9" hidden="1" x14ac:dyDescent="0.25">
      <c r="A143" s="15"/>
      <c r="B143" s="1"/>
      <c r="C143" s="1"/>
      <c r="D143" s="14"/>
      <c r="E143" s="1"/>
      <c r="F143" s="1"/>
      <c r="G143" s="1"/>
      <c r="H143" s="1"/>
      <c r="I143" s="1"/>
    </row>
    <row r="144" spans="1:9" hidden="1" x14ac:dyDescent="0.25">
      <c r="A144" s="15"/>
      <c r="B144" s="1"/>
      <c r="C144" s="1"/>
      <c r="D144" s="14"/>
      <c r="E144" s="1"/>
      <c r="F144" s="1"/>
      <c r="G144" s="1"/>
      <c r="H144" s="1"/>
      <c r="I144" s="1"/>
    </row>
    <row r="145" spans="1:9" hidden="1" x14ac:dyDescent="0.25">
      <c r="A145" s="15"/>
      <c r="B145" s="1"/>
      <c r="C145" s="1"/>
      <c r="D145" s="14"/>
      <c r="E145" s="1"/>
      <c r="F145" s="1"/>
      <c r="G145" s="1"/>
      <c r="H145" s="1"/>
      <c r="I145" s="1"/>
    </row>
    <row r="146" spans="1:9" hidden="1" x14ac:dyDescent="0.25">
      <c r="A146" s="15"/>
      <c r="B146" s="1"/>
      <c r="C146" s="1"/>
      <c r="D146" s="14"/>
      <c r="E146" s="1"/>
      <c r="F146" s="1"/>
      <c r="G146" s="1"/>
      <c r="H146" s="1"/>
      <c r="I146" s="1"/>
    </row>
    <row r="147" spans="1:9" hidden="1" x14ac:dyDescent="0.25">
      <c r="A147" s="15"/>
      <c r="B147" s="1"/>
      <c r="C147" s="1"/>
      <c r="D147" s="14"/>
      <c r="E147" s="1"/>
      <c r="F147" s="1"/>
      <c r="G147" s="1"/>
      <c r="H147" s="1"/>
      <c r="I147" s="1"/>
    </row>
    <row r="148" spans="1:9" hidden="1" x14ac:dyDescent="0.25">
      <c r="A148" s="15"/>
      <c r="B148" s="1"/>
      <c r="C148" s="1"/>
      <c r="D148" s="14"/>
      <c r="E148" s="1"/>
      <c r="F148" s="1"/>
      <c r="G148" s="1"/>
      <c r="H148" s="1"/>
      <c r="I148" s="1"/>
    </row>
    <row r="149" spans="1:9" hidden="1" x14ac:dyDescent="0.25">
      <c r="A149" s="15"/>
      <c r="B149" s="1"/>
      <c r="C149" s="1"/>
      <c r="D149" s="14"/>
      <c r="E149" s="1"/>
      <c r="F149" s="1"/>
      <c r="G149" s="1"/>
      <c r="H149" s="1"/>
      <c r="I149" s="1"/>
    </row>
    <row r="150" spans="1:9" hidden="1" x14ac:dyDescent="0.25">
      <c r="A150" s="15"/>
      <c r="B150" s="1"/>
      <c r="C150" s="1"/>
      <c r="D150" s="14"/>
      <c r="E150" s="1"/>
      <c r="F150" s="1"/>
      <c r="G150" s="1"/>
      <c r="H150" s="1"/>
      <c r="I150" s="1"/>
    </row>
    <row r="151" spans="1:9" hidden="1" x14ac:dyDescent="0.25">
      <c r="A151" s="15"/>
      <c r="B151" s="1"/>
      <c r="C151" s="1"/>
      <c r="D151" s="14"/>
      <c r="E151" s="1"/>
      <c r="F151" s="1"/>
      <c r="G151" s="1"/>
      <c r="H151" s="1"/>
      <c r="I151" s="1"/>
    </row>
    <row r="152" spans="1:9" hidden="1" x14ac:dyDescent="0.25">
      <c r="A152" s="15"/>
      <c r="B152" s="1"/>
      <c r="C152" s="1"/>
      <c r="D152" s="14"/>
      <c r="E152" s="1"/>
      <c r="F152" s="1"/>
      <c r="G152" s="1"/>
      <c r="H152" s="1"/>
      <c r="I152" s="1"/>
    </row>
    <row r="153" spans="1:9" hidden="1" x14ac:dyDescent="0.25">
      <c r="A153" s="15"/>
      <c r="B153" s="1"/>
      <c r="C153" s="1"/>
      <c r="D153" s="14"/>
      <c r="E153" s="1"/>
      <c r="F153" s="1"/>
      <c r="G153" s="1"/>
      <c r="H153" s="1"/>
      <c r="I153" s="1"/>
    </row>
    <row r="154" spans="1:9" hidden="1" x14ac:dyDescent="0.25">
      <c r="A154" s="1"/>
      <c r="B154" s="1"/>
      <c r="C154" s="1"/>
      <c r="D154" s="1"/>
      <c r="E154" s="1"/>
      <c r="F154" s="1"/>
      <c r="G154" s="1"/>
      <c r="H154" s="1"/>
      <c r="I154" s="1"/>
    </row>
    <row r="155" spans="1:9" hidden="1" x14ac:dyDescent="0.25">
      <c r="A155" s="1"/>
      <c r="B155" s="1"/>
      <c r="C155" s="1"/>
      <c r="D155" s="1"/>
      <c r="E155" s="1"/>
      <c r="F155" s="1"/>
      <c r="G155" s="1"/>
      <c r="H155" s="1"/>
      <c r="I155" s="1"/>
    </row>
    <row r="156" spans="1:9" hidden="1" x14ac:dyDescent="0.25">
      <c r="A156" s="1"/>
      <c r="B156" s="1"/>
      <c r="C156" s="1"/>
      <c r="D156" s="1"/>
      <c r="E156" s="1"/>
      <c r="F156" s="1"/>
      <c r="G156" s="1"/>
      <c r="H156" s="1"/>
      <c r="I156" s="1"/>
    </row>
    <row r="157" spans="1:9" hidden="1" x14ac:dyDescent="0.25">
      <c r="D157" s="82"/>
    </row>
    <row r="158" spans="1:9" hidden="1" x14ac:dyDescent="0.25">
      <c r="D158" s="82"/>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F157"/>
  <sheetViews>
    <sheetView workbookViewId="0">
      <selection activeCell="G9" sqref="G9:G103"/>
    </sheetView>
  </sheetViews>
  <sheetFormatPr defaultColWidth="0" defaultRowHeight="15" zeroHeight="1" x14ac:dyDescent="0.25"/>
  <cols>
    <col min="1" max="1" width="12.42578125" customWidth="1"/>
    <col min="2" max="3" width="12.7109375" customWidth="1"/>
    <col min="4" max="4" width="11.85546875" hidden="1" customWidth="1"/>
    <col min="5" max="5" width="11.42578125" customWidth="1"/>
    <col min="6" max="8" width="9.140625" style="82" customWidth="1"/>
    <col min="9" max="10" width="9.140625" hidden="1" customWidth="1"/>
    <col min="11" max="12" width="19.42578125" customWidth="1"/>
    <col min="13" max="20" width="9.140625" hidden="1" customWidth="1"/>
    <col min="21" max="32" width="9.140625" customWidth="1"/>
    <col min="33" max="16384" width="9.140625" hidden="1"/>
  </cols>
  <sheetData>
    <row r="1" spans="1:21" ht="15.75" thickBot="1" x14ac:dyDescent="0.3"/>
    <row r="2" spans="1:21" ht="15.75" thickBot="1" x14ac:dyDescent="0.3">
      <c r="A2" s="119" t="s">
        <v>0</v>
      </c>
      <c r="B2" s="120" t="s">
        <v>53</v>
      </c>
      <c r="C2" s="19"/>
      <c r="D2" s="20"/>
      <c r="E2" s="61"/>
      <c r="F2" s="20"/>
      <c r="G2" s="20"/>
      <c r="H2" s="20"/>
      <c r="I2" s="20"/>
      <c r="J2" s="20"/>
      <c r="K2" s="20"/>
      <c r="L2" s="20"/>
      <c r="M2" s="20"/>
      <c r="N2" s="20"/>
      <c r="O2" s="20"/>
      <c r="P2" s="20"/>
      <c r="Q2" s="20"/>
      <c r="R2" s="20"/>
      <c r="S2" s="20"/>
      <c r="T2" s="20"/>
      <c r="U2" s="20"/>
    </row>
    <row r="3" spans="1:21" ht="48" customHeight="1" thickBot="1" x14ac:dyDescent="0.3">
      <c r="A3" s="165" t="s">
        <v>44</v>
      </c>
      <c r="B3" s="165" t="s">
        <v>48</v>
      </c>
      <c r="C3" s="165" t="s">
        <v>49</v>
      </c>
      <c r="D3" s="165" t="s">
        <v>47</v>
      </c>
      <c r="E3" s="165" t="s">
        <v>54</v>
      </c>
      <c r="F3" s="164" t="s">
        <v>2</v>
      </c>
      <c r="G3" s="164" t="s">
        <v>3</v>
      </c>
      <c r="H3" s="164" t="s">
        <v>4</v>
      </c>
      <c r="I3" s="145" t="s">
        <v>5</v>
      </c>
      <c r="J3" s="145" t="s">
        <v>6</v>
      </c>
      <c r="K3" s="165" t="s">
        <v>22</v>
      </c>
      <c r="L3" s="165" t="s">
        <v>7</v>
      </c>
      <c r="M3" s="4" t="s">
        <v>8</v>
      </c>
      <c r="N3" s="4" t="s">
        <v>9</v>
      </c>
      <c r="O3" s="4" t="s">
        <v>10</v>
      </c>
      <c r="P3" s="4" t="s">
        <v>11</v>
      </c>
      <c r="Q3" s="4" t="s">
        <v>12</v>
      </c>
      <c r="R3" s="4" t="s">
        <v>13</v>
      </c>
      <c r="S3" s="4" t="s">
        <v>14</v>
      </c>
      <c r="T3" s="4" t="s">
        <v>15</v>
      </c>
      <c r="U3" s="5"/>
    </row>
    <row r="4" spans="1:21" x14ac:dyDescent="0.25">
      <c r="A4" s="127"/>
      <c r="B4" s="80"/>
      <c r="C4" s="67"/>
      <c r="D4" s="124">
        <f t="shared" ref="D4:D35" si="0">B4-C4</f>
        <v>0</v>
      </c>
      <c r="E4" s="88" t="e">
        <f t="shared" ref="E4:E35" si="1">IF(COUNTA(A4:C4)&lt;3,NA(),IF(B4=0,#N/A,D4/B4%))</f>
        <v>#N/A</v>
      </c>
      <c r="F4" s="177" t="e">
        <f>MEDIAN($E$4:$E$9)</f>
        <v>#N/A</v>
      </c>
      <c r="G4" s="153"/>
      <c r="H4" s="74"/>
      <c r="I4" s="108" t="e">
        <f>IF(OR(G4=0,M4=0),#N/A,IF($E4&lt;&gt;$G4,IF(P4=E4,P4,#N/A),#N/A))</f>
        <v>#N/A</v>
      </c>
      <c r="J4" s="109" t="e">
        <f>IF(S4=E4,S4,IF(T4=E4,T4,#N/A))</f>
        <v>#N/A</v>
      </c>
      <c r="K4" s="80"/>
      <c r="L4" s="74"/>
      <c r="M4" s="8"/>
      <c r="N4" s="8"/>
      <c r="O4" s="8"/>
      <c r="P4" s="8"/>
      <c r="Q4" s="9">
        <v>1</v>
      </c>
      <c r="R4" s="9">
        <v>1</v>
      </c>
      <c r="S4" s="10" t="str">
        <f>IFERROR(IF(AND(Q5=1,Q4=Q3),"",IF(AND(Q4=Q3,OR(Q4=Q5,Q5=""),S5=""),"",IF(Q4="","",IF(Q4&gt;=5,E4,IF(AND(S5=E5,Q5&gt;1),E4,""))))),"")</f>
        <v/>
      </c>
      <c r="T4" s="10" t="str">
        <f>IFERROR(IF(AND(R5=1,R4=R3),"",IF(AND(R4=R3,OR(R4=R5,R5=""),T5=""),"",IF(R4="","",IF(R4&gt;=5,E4,IF(AND(T5=E5,R5&gt;1),E4,""))))),"")</f>
        <v/>
      </c>
    </row>
    <row r="5" spans="1:21" x14ac:dyDescent="0.25">
      <c r="A5" s="128"/>
      <c r="B5" s="81"/>
      <c r="C5" s="6"/>
      <c r="D5" s="125">
        <f t="shared" si="0"/>
        <v>0</v>
      </c>
      <c r="E5" s="89" t="e">
        <f t="shared" si="1"/>
        <v>#N/A</v>
      </c>
      <c r="F5" s="179" t="e">
        <f>MEDIAN($E$4:$E$9)</f>
        <v>#N/A</v>
      </c>
      <c r="G5" s="11"/>
      <c r="H5" s="75"/>
      <c r="I5" s="110" t="e">
        <f t="shared" ref="I5:I68" si="2">IF(OR(G5=0,M5=0),#N/A,IF($E5&lt;&gt;$G5,IF(P5=E5,P5,#N/A),#N/A))</f>
        <v>#N/A</v>
      </c>
      <c r="J5" s="111" t="e">
        <f t="shared" ref="J5:J68" si="3">IF(S5=E5,S5,IF(T5=E5,T5,#N/A))</f>
        <v>#N/A</v>
      </c>
      <c r="K5" s="81"/>
      <c r="L5" s="75"/>
      <c r="M5" s="13" t="str">
        <f>IF(ISNA(E5),"",IF(AND(F5="",H5=""),IF(E5&lt;(G5-(G5/99)),-1,IF(E5&gt;(G5+(G5/99)),1,0))))</f>
        <v/>
      </c>
      <c r="N5" s="13" t="str">
        <f>IF(M5&lt;&gt;0,M5, N4)</f>
        <v/>
      </c>
      <c r="O5" s="13" t="e">
        <f>IF(AND(O4="",N5=N3),O3,IF(AND(F5="",A5&lt;&gt;"",H5=""),IF(ISNA(E5),"",IF(M5=0,IF(N5&lt;&gt;N4,INT(MAX(O4:O$4))+1,INT(MAX(O4:O$4)))+0.5,IF(N5&lt;&gt;N4,INT(MAX(O4:O$4))+1,INT(MAX(O4:O$4)))))))</f>
        <v>#N/A</v>
      </c>
      <c r="P5" s="10" t="str">
        <f>IF(ISNA(O5),"",IF(AND(F5="",H5=""),IFERROR(IF(COUNTIF($O$4:$O$103,INT(O5))&gt;=6,E5,NA()),""),""))</f>
        <v/>
      </c>
      <c r="Q5" s="10">
        <f>IFERROR(IF(E5="","",IF(E5&gt;E4,Q4+1,IF(E5=E4,Q4,IF(E5&lt;E4,1,"")))),1)</f>
        <v>1</v>
      </c>
      <c r="R5" s="10">
        <f>IFERROR(IF(E5="","",IF(E5&lt;E4,R4+1,IF(E5=E4,R4,IF(E5&gt;E4,1,"")))),1)</f>
        <v>1</v>
      </c>
      <c r="S5" s="10" t="str">
        <f t="shared" ref="S5:S68" si="4">IFERROR(IF(AND(Q6=1,Q5=Q4),"",IF(AND(Q5=Q4,OR(Q5=Q6,Q6=""),S6=""),"",IF(Q5="","",IF(Q5&gt;=5,E5,IF(AND(S6=E6,Q6&gt;1),E5,""))))),"")</f>
        <v/>
      </c>
      <c r="T5" s="10" t="str">
        <f t="shared" ref="T5:T68" si="5">IFERROR(IF(AND(R6=1,R5=R4),"",IF(AND(R5=R4,OR(R5=R6,R6=""),T6=""),"",IF(R5="","",IF(R5&gt;=5,E5,IF(AND(T6=E6,R6&gt;1),E5,""))))),"")</f>
        <v/>
      </c>
    </row>
    <row r="6" spans="1:21" x14ac:dyDescent="0.25">
      <c r="A6" s="128"/>
      <c r="B6" s="81"/>
      <c r="C6" s="6"/>
      <c r="D6" s="125">
        <f t="shared" si="0"/>
        <v>0</v>
      </c>
      <c r="E6" s="89" t="e">
        <f t="shared" si="1"/>
        <v>#N/A</v>
      </c>
      <c r="F6" s="179" t="e">
        <f t="shared" ref="F6:G21" si="6">MEDIAN($E$4:$E$9)</f>
        <v>#N/A</v>
      </c>
      <c r="G6" s="11"/>
      <c r="H6" s="75"/>
      <c r="I6" s="110" t="e">
        <f t="shared" si="2"/>
        <v>#N/A</v>
      </c>
      <c r="J6" s="111" t="e">
        <f t="shared" si="3"/>
        <v>#N/A</v>
      </c>
      <c r="K6" s="81"/>
      <c r="L6" s="75"/>
      <c r="M6" s="13" t="str">
        <f t="shared" ref="M6:M69" si="7">IF(ISNA(E6),"",IF(AND(F6="",H6=""),IF(E6&lt;(G6-(G6/99)),-1,IF(E6&gt;(G6+(G6/99)),1,0))))</f>
        <v/>
      </c>
      <c r="N6" s="13" t="str">
        <f t="shared" ref="N6:N69" si="8">IF(M6&lt;&gt;0,M6, N5)</f>
        <v/>
      </c>
      <c r="O6" s="13" t="e">
        <f>IF(AND(O5="",N6=N4),O4,IF(AND(F6="",A6&lt;&gt;"",H6=""),IF(ISNA(E6),"",IF(M6=0,IF(N6&lt;&gt;N5,INT(MAX(O$4:O5))+1,INT(MAX(O$4:O5)))+0.5,IF(N6&lt;&gt;N5,INT(MAX(O$4:O5))+1,INT(MAX(O$4:O5)))))))</f>
        <v>#N/A</v>
      </c>
      <c r="P6" s="10" t="str">
        <f t="shared" ref="P6:P36" si="9">IF(ISNA(O6),"",IF(AND(F6="",H6=""),IFERROR(IF(COUNTIF($O$4:$O$103,INT(O6))&gt;=6,E6,NA()),""),""))</f>
        <v/>
      </c>
      <c r="Q6" s="10">
        <f t="shared" ref="Q6:Q69" si="10">IFERROR(IF(E6="","",IF(E6&gt;E5,Q5+1,IF(E6=E5,Q5,IF(E6&lt;E5,1,"")))),1)</f>
        <v>1</v>
      </c>
      <c r="R6" s="10">
        <f t="shared" ref="R6:R69" si="11">IFERROR(IF(E6="","",IF(E6&lt;E5,R5+1,IF(E6=E5,R5,IF(E6&gt;E5,1,"")))),1)</f>
        <v>1</v>
      </c>
      <c r="S6" s="10" t="str">
        <f t="shared" si="4"/>
        <v/>
      </c>
      <c r="T6" s="10" t="str">
        <f t="shared" si="5"/>
        <v/>
      </c>
    </row>
    <row r="7" spans="1:21" x14ac:dyDescent="0.25">
      <c r="A7" s="128"/>
      <c r="B7" s="81"/>
      <c r="C7" s="6"/>
      <c r="D7" s="125">
        <f t="shared" si="0"/>
        <v>0</v>
      </c>
      <c r="E7" s="89" t="e">
        <f t="shared" si="1"/>
        <v>#N/A</v>
      </c>
      <c r="F7" s="179" t="e">
        <f t="shared" si="6"/>
        <v>#N/A</v>
      </c>
      <c r="G7" s="11"/>
      <c r="H7" s="75"/>
      <c r="I7" s="110" t="e">
        <f t="shared" si="2"/>
        <v>#N/A</v>
      </c>
      <c r="J7" s="111" t="e">
        <f t="shared" si="3"/>
        <v>#N/A</v>
      </c>
      <c r="K7" s="81"/>
      <c r="L7" s="75"/>
      <c r="M7" s="13" t="str">
        <f t="shared" si="7"/>
        <v/>
      </c>
      <c r="N7" s="13" t="str">
        <f t="shared" si="8"/>
        <v/>
      </c>
      <c r="O7" s="13" t="e">
        <f>IF(AND(O6="",N7=N5),O5,IF(AND(F7="",A7&lt;&gt;"",H7=""),IF(ISNA(E7),"",IF(M7=0,IF(N7&lt;&gt;N6,INT(MAX(O$4:O6))+1,INT(MAX(O$4:O6)))+0.5,IF(N7&lt;&gt;N6,INT(MAX(O$4:O6))+1,INT(MAX(O$4:O6)))))))</f>
        <v>#N/A</v>
      </c>
      <c r="P7" s="10" t="str">
        <f t="shared" si="9"/>
        <v/>
      </c>
      <c r="Q7" s="10">
        <f t="shared" si="10"/>
        <v>1</v>
      </c>
      <c r="R7" s="10">
        <f t="shared" si="11"/>
        <v>1</v>
      </c>
      <c r="S7" s="10" t="str">
        <f t="shared" si="4"/>
        <v/>
      </c>
      <c r="T7" s="10" t="str">
        <f t="shared" si="5"/>
        <v/>
      </c>
    </row>
    <row r="8" spans="1:21" x14ac:dyDescent="0.25">
      <c r="A8" s="128"/>
      <c r="B8" s="81"/>
      <c r="C8" s="6"/>
      <c r="D8" s="125">
        <f t="shared" si="0"/>
        <v>0</v>
      </c>
      <c r="E8" s="89" t="e">
        <f t="shared" si="1"/>
        <v>#N/A</v>
      </c>
      <c r="F8" s="179" t="e">
        <f t="shared" si="6"/>
        <v>#N/A</v>
      </c>
      <c r="G8" s="11"/>
      <c r="H8" s="75"/>
      <c r="I8" s="110" t="e">
        <f t="shared" si="2"/>
        <v>#N/A</v>
      </c>
      <c r="J8" s="111" t="e">
        <f t="shared" si="3"/>
        <v>#N/A</v>
      </c>
      <c r="K8" s="81"/>
      <c r="L8" s="75"/>
      <c r="M8" s="13" t="str">
        <f t="shared" si="7"/>
        <v/>
      </c>
      <c r="N8" s="13" t="str">
        <f t="shared" si="8"/>
        <v/>
      </c>
      <c r="O8" s="13" t="e">
        <f>IF(AND(O7="",N8=N6),O6,IF(AND(F8="",A8&lt;&gt;"",H8=""),IF(ISNA(E8),"",IF(M8=0,IF(N8&lt;&gt;N7,INT(MAX(O$4:O7))+1,INT(MAX(O$4:O7)))+0.5,IF(N8&lt;&gt;N7,INT(MAX(O$4:O7))+1,INT(MAX(O$4:O7)))))))</f>
        <v>#N/A</v>
      </c>
      <c r="P8" s="10" t="str">
        <f t="shared" si="9"/>
        <v/>
      </c>
      <c r="Q8" s="10">
        <f t="shared" si="10"/>
        <v>1</v>
      </c>
      <c r="R8" s="10">
        <f t="shared" si="11"/>
        <v>1</v>
      </c>
      <c r="S8" s="10" t="str">
        <f t="shared" si="4"/>
        <v/>
      </c>
      <c r="T8" s="10" t="str">
        <f t="shared" si="5"/>
        <v/>
      </c>
    </row>
    <row r="9" spans="1:21" x14ac:dyDescent="0.25">
      <c r="A9" s="128"/>
      <c r="B9" s="81"/>
      <c r="C9" s="6"/>
      <c r="D9" s="125">
        <f t="shared" si="0"/>
        <v>0</v>
      </c>
      <c r="E9" s="89" t="e">
        <f t="shared" si="1"/>
        <v>#N/A</v>
      </c>
      <c r="F9" s="179" t="e">
        <f t="shared" si="6"/>
        <v>#N/A</v>
      </c>
      <c r="G9" s="179" t="e">
        <f t="shared" si="6"/>
        <v>#N/A</v>
      </c>
      <c r="H9" s="75"/>
      <c r="I9" s="110" t="e">
        <f t="shared" si="2"/>
        <v>#N/A</v>
      </c>
      <c r="J9" s="111" t="e">
        <f t="shared" si="3"/>
        <v>#N/A</v>
      </c>
      <c r="K9" s="81"/>
      <c r="L9" s="75"/>
      <c r="M9" s="13" t="str">
        <f t="shared" si="7"/>
        <v/>
      </c>
      <c r="N9" s="13" t="str">
        <f t="shared" si="8"/>
        <v/>
      </c>
      <c r="O9" s="13" t="e">
        <f>IF(AND(O8="",N9=N7),O7,IF(AND(F9="",A9&lt;&gt;"",H9=""),IF(ISNA(E9),"",IF(M9=0,IF(N9&lt;&gt;N8,INT(MAX(O$4:O8))+1,INT(MAX(O$4:O8)))+0.5,IF(N9&lt;&gt;N8,INT(MAX(O$4:O8))+1,INT(MAX(O$4:O8)))))))</f>
        <v>#N/A</v>
      </c>
      <c r="P9" s="10" t="str">
        <f t="shared" si="9"/>
        <v/>
      </c>
      <c r="Q9" s="10">
        <f t="shared" si="10"/>
        <v>1</v>
      </c>
      <c r="R9" s="10">
        <f t="shared" si="11"/>
        <v>1</v>
      </c>
      <c r="S9" s="10" t="str">
        <f t="shared" si="4"/>
        <v/>
      </c>
      <c r="T9" s="10" t="str">
        <f t="shared" si="5"/>
        <v/>
      </c>
    </row>
    <row r="10" spans="1:21" x14ac:dyDescent="0.25">
      <c r="A10" s="128"/>
      <c r="B10" s="81"/>
      <c r="C10" s="6"/>
      <c r="D10" s="125">
        <f t="shared" si="0"/>
        <v>0</v>
      </c>
      <c r="E10" s="89" t="e">
        <f t="shared" si="1"/>
        <v>#N/A</v>
      </c>
      <c r="F10" s="179"/>
      <c r="G10" s="179" t="e">
        <f t="shared" si="6"/>
        <v>#N/A</v>
      </c>
      <c r="H10" s="75"/>
      <c r="I10" s="110" t="e">
        <f t="shared" si="2"/>
        <v>#N/A</v>
      </c>
      <c r="J10" s="111" t="e">
        <f t="shared" si="3"/>
        <v>#N/A</v>
      </c>
      <c r="K10" s="81"/>
      <c r="L10" s="75"/>
      <c r="M10" s="13" t="str">
        <f t="shared" si="7"/>
        <v/>
      </c>
      <c r="N10" s="13" t="str">
        <f t="shared" si="8"/>
        <v/>
      </c>
      <c r="O10" s="13" t="e">
        <f>IF(AND(O9="",N10=N8),O8,IF(AND(F10="",A10&lt;&gt;"",H10=""),IF(ISNA(E10),"",IF(M10=0,IF(N10&lt;&gt;N9,INT(MAX(O$4:O9))+1,INT(MAX(O$4:O9)))+0.5,IF(N10&lt;&gt;N9,INT(MAX(O$4:O9))+1,INT(MAX(O$4:O9)))))))</f>
        <v>#N/A</v>
      </c>
      <c r="P10" s="10" t="str">
        <f t="shared" si="9"/>
        <v/>
      </c>
      <c r="Q10" s="10">
        <f t="shared" si="10"/>
        <v>1</v>
      </c>
      <c r="R10" s="10">
        <f t="shared" si="11"/>
        <v>1</v>
      </c>
      <c r="S10" s="10" t="str">
        <f t="shared" si="4"/>
        <v/>
      </c>
      <c r="T10" s="10" t="str">
        <f t="shared" si="5"/>
        <v/>
      </c>
    </row>
    <row r="11" spans="1:21" x14ac:dyDescent="0.25">
      <c r="A11" s="128"/>
      <c r="B11" s="81"/>
      <c r="C11" s="6"/>
      <c r="D11" s="125">
        <f t="shared" si="0"/>
        <v>0</v>
      </c>
      <c r="E11" s="89" t="e">
        <f t="shared" si="1"/>
        <v>#N/A</v>
      </c>
      <c r="F11" s="179"/>
      <c r="G11" s="179" t="e">
        <f t="shared" si="6"/>
        <v>#N/A</v>
      </c>
      <c r="H11" s="75"/>
      <c r="I11" s="110" t="e">
        <f t="shared" si="2"/>
        <v>#N/A</v>
      </c>
      <c r="J11" s="111" t="e">
        <f t="shared" si="3"/>
        <v>#N/A</v>
      </c>
      <c r="K11" s="81"/>
      <c r="L11" s="75"/>
      <c r="M11" s="13" t="str">
        <f t="shared" si="7"/>
        <v/>
      </c>
      <c r="N11" s="13" t="str">
        <f t="shared" si="8"/>
        <v/>
      </c>
      <c r="O11" s="13" t="e">
        <f>IF(AND(O10="",N11=N9),O9,IF(AND(F11="",A11&lt;&gt;"",H11=""),IF(ISNA(E11),"",IF(M11=0,IF(N11&lt;&gt;N10,INT(MAX(O$4:O10))+1,INT(MAX(O$4:O10)))+0.5,IF(N11&lt;&gt;N10,INT(MAX(O$4:O10))+1,INT(MAX(O$4:O10)))))))</f>
        <v>#N/A</v>
      </c>
      <c r="P11" s="10" t="str">
        <f t="shared" si="9"/>
        <v/>
      </c>
      <c r="Q11" s="10">
        <f t="shared" si="10"/>
        <v>1</v>
      </c>
      <c r="R11" s="10">
        <f t="shared" si="11"/>
        <v>1</v>
      </c>
      <c r="S11" s="10" t="str">
        <f t="shared" si="4"/>
        <v/>
      </c>
      <c r="T11" s="10" t="str">
        <f t="shared" si="5"/>
        <v/>
      </c>
    </row>
    <row r="12" spans="1:21" x14ac:dyDescent="0.25">
      <c r="A12" s="128"/>
      <c r="B12" s="81"/>
      <c r="C12" s="6"/>
      <c r="D12" s="125">
        <f t="shared" si="0"/>
        <v>0</v>
      </c>
      <c r="E12" s="89" t="e">
        <f t="shared" si="1"/>
        <v>#N/A</v>
      </c>
      <c r="F12" s="179"/>
      <c r="G12" s="179" t="e">
        <f t="shared" si="6"/>
        <v>#N/A</v>
      </c>
      <c r="H12" s="75"/>
      <c r="I12" s="110" t="e">
        <f t="shared" si="2"/>
        <v>#N/A</v>
      </c>
      <c r="J12" s="111" t="e">
        <f t="shared" si="3"/>
        <v>#N/A</v>
      </c>
      <c r="K12" s="81"/>
      <c r="L12" s="75"/>
      <c r="M12" s="13" t="str">
        <f t="shared" si="7"/>
        <v/>
      </c>
      <c r="N12" s="13" t="str">
        <f t="shared" si="8"/>
        <v/>
      </c>
      <c r="O12" s="13" t="e">
        <f>IF(AND(O11="",N12=N10),O10,IF(AND(F12="",A12&lt;&gt;"",H12=""),IF(ISNA(E12),"",IF(M12=0,IF(N12&lt;&gt;N11,INT(MAX(O$4:O11))+1,INT(MAX(O$4:O11)))+0.5,IF(N12&lt;&gt;N11,INT(MAX(O$4:O11))+1,INT(MAX(O$4:O11)))))))</f>
        <v>#N/A</v>
      </c>
      <c r="P12" s="10" t="str">
        <f t="shared" si="9"/>
        <v/>
      </c>
      <c r="Q12" s="10">
        <f t="shared" si="10"/>
        <v>1</v>
      </c>
      <c r="R12" s="10">
        <f t="shared" si="11"/>
        <v>1</v>
      </c>
      <c r="S12" s="10" t="str">
        <f t="shared" si="4"/>
        <v/>
      </c>
      <c r="T12" s="10" t="str">
        <f t="shared" si="5"/>
        <v/>
      </c>
    </row>
    <row r="13" spans="1:21" x14ac:dyDescent="0.25">
      <c r="A13" s="128"/>
      <c r="B13" s="81"/>
      <c r="C13" s="6"/>
      <c r="D13" s="125">
        <f t="shared" si="0"/>
        <v>0</v>
      </c>
      <c r="E13" s="89" t="e">
        <f t="shared" si="1"/>
        <v>#N/A</v>
      </c>
      <c r="F13" s="179"/>
      <c r="G13" s="179" t="e">
        <f t="shared" si="6"/>
        <v>#N/A</v>
      </c>
      <c r="H13" s="75"/>
      <c r="I13" s="110" t="e">
        <f t="shared" si="2"/>
        <v>#N/A</v>
      </c>
      <c r="J13" s="111" t="e">
        <f t="shared" si="3"/>
        <v>#N/A</v>
      </c>
      <c r="K13" s="81"/>
      <c r="L13" s="75"/>
      <c r="M13" s="13" t="str">
        <f t="shared" si="7"/>
        <v/>
      </c>
      <c r="N13" s="13" t="str">
        <f t="shared" si="8"/>
        <v/>
      </c>
      <c r="O13" s="13" t="e">
        <f>IF(AND(O12="",N13=N11),O11,IF(AND(F13="",A13&lt;&gt;"",H13=""),IF(ISNA(E13),"",IF(M13=0,IF(N13&lt;&gt;N12,INT(MAX(O$4:O12))+1,INT(MAX(O$4:O12)))+0.5,IF(N13&lt;&gt;N12,INT(MAX(O$4:O12))+1,INT(MAX(O$4:O12)))))))</f>
        <v>#N/A</v>
      </c>
      <c r="P13" s="10" t="str">
        <f t="shared" si="9"/>
        <v/>
      </c>
      <c r="Q13" s="10">
        <f t="shared" si="10"/>
        <v>1</v>
      </c>
      <c r="R13" s="10">
        <f t="shared" si="11"/>
        <v>1</v>
      </c>
      <c r="S13" s="10" t="str">
        <f t="shared" si="4"/>
        <v/>
      </c>
      <c r="T13" s="10" t="str">
        <f t="shared" si="5"/>
        <v/>
      </c>
    </row>
    <row r="14" spans="1:21" x14ac:dyDescent="0.25">
      <c r="A14" s="128"/>
      <c r="B14" s="81"/>
      <c r="C14" s="6"/>
      <c r="D14" s="125">
        <f t="shared" si="0"/>
        <v>0</v>
      </c>
      <c r="E14" s="89" t="e">
        <f t="shared" si="1"/>
        <v>#N/A</v>
      </c>
      <c r="F14" s="179"/>
      <c r="G14" s="179" t="e">
        <f t="shared" si="6"/>
        <v>#N/A</v>
      </c>
      <c r="H14" s="75"/>
      <c r="I14" s="110" t="e">
        <f t="shared" si="2"/>
        <v>#N/A</v>
      </c>
      <c r="J14" s="111" t="e">
        <f t="shared" si="3"/>
        <v>#N/A</v>
      </c>
      <c r="K14" s="81"/>
      <c r="L14" s="75"/>
      <c r="M14" s="13" t="str">
        <f t="shared" si="7"/>
        <v/>
      </c>
      <c r="N14" s="13" t="str">
        <f t="shared" si="8"/>
        <v/>
      </c>
      <c r="O14" s="13" t="e">
        <f>IF(AND(O13="",N14=N12),O12,IF(AND(F14="",A14&lt;&gt;"",H14=""),IF(ISNA(E14),"",IF(M14=0,IF(N14&lt;&gt;N13,INT(MAX(O$4:O13))+1,INT(MAX(O$4:O13)))+0.5,IF(N14&lt;&gt;N13,INT(MAX(O$4:O13))+1,INT(MAX(O$4:O13)))))))</f>
        <v>#N/A</v>
      </c>
      <c r="P14" s="10" t="str">
        <f t="shared" si="9"/>
        <v/>
      </c>
      <c r="Q14" s="10">
        <f t="shared" si="10"/>
        <v>1</v>
      </c>
      <c r="R14" s="10">
        <f t="shared" si="11"/>
        <v>1</v>
      </c>
      <c r="S14" s="10" t="str">
        <f t="shared" si="4"/>
        <v/>
      </c>
      <c r="T14" s="10" t="str">
        <f t="shared" si="5"/>
        <v/>
      </c>
    </row>
    <row r="15" spans="1:21" x14ac:dyDescent="0.25">
      <c r="A15" s="128"/>
      <c r="B15" s="81"/>
      <c r="C15" s="6"/>
      <c r="D15" s="125">
        <f t="shared" si="0"/>
        <v>0</v>
      </c>
      <c r="E15" s="89" t="e">
        <f t="shared" si="1"/>
        <v>#N/A</v>
      </c>
      <c r="F15" s="179"/>
      <c r="G15" s="179" t="e">
        <f t="shared" si="6"/>
        <v>#N/A</v>
      </c>
      <c r="H15" s="75"/>
      <c r="I15" s="110" t="e">
        <f t="shared" si="2"/>
        <v>#N/A</v>
      </c>
      <c r="J15" s="111" t="e">
        <f t="shared" si="3"/>
        <v>#N/A</v>
      </c>
      <c r="K15" s="81"/>
      <c r="L15" s="75"/>
      <c r="M15" s="13" t="str">
        <f t="shared" si="7"/>
        <v/>
      </c>
      <c r="N15" s="13" t="str">
        <f t="shared" si="8"/>
        <v/>
      </c>
      <c r="O15" s="13" t="e">
        <f>IF(AND(O14="",N15=N13),O13,IF(AND(F15="",A15&lt;&gt;"",H15=""),IF(ISNA(E15),"",IF(M15=0,IF(N15&lt;&gt;N14,INT(MAX(O$4:O14))+1,INT(MAX(O$4:O14)))+0.5,IF(N15&lt;&gt;N14,INT(MAX(O$4:O14))+1,INT(MAX(O$4:O14)))))))</f>
        <v>#N/A</v>
      </c>
      <c r="P15" s="10" t="str">
        <f t="shared" si="9"/>
        <v/>
      </c>
      <c r="Q15" s="10">
        <f t="shared" si="10"/>
        <v>1</v>
      </c>
      <c r="R15" s="10">
        <f t="shared" si="11"/>
        <v>1</v>
      </c>
      <c r="S15" s="10" t="str">
        <f t="shared" si="4"/>
        <v/>
      </c>
      <c r="T15" s="10" t="str">
        <f t="shared" si="5"/>
        <v/>
      </c>
    </row>
    <row r="16" spans="1:21" x14ac:dyDescent="0.25">
      <c r="A16" s="128"/>
      <c r="B16" s="81"/>
      <c r="C16" s="6"/>
      <c r="D16" s="125">
        <f t="shared" si="0"/>
        <v>0</v>
      </c>
      <c r="E16" s="89" t="e">
        <f t="shared" si="1"/>
        <v>#N/A</v>
      </c>
      <c r="F16" s="81"/>
      <c r="G16" s="179" t="e">
        <f t="shared" si="6"/>
        <v>#N/A</v>
      </c>
      <c r="H16" s="75"/>
      <c r="I16" s="110" t="e">
        <f t="shared" si="2"/>
        <v>#N/A</v>
      </c>
      <c r="J16" s="111" t="e">
        <f t="shared" si="3"/>
        <v>#N/A</v>
      </c>
      <c r="K16" s="81"/>
      <c r="L16" s="75"/>
      <c r="M16" s="13" t="str">
        <f t="shared" si="7"/>
        <v/>
      </c>
      <c r="N16" s="13" t="str">
        <f t="shared" si="8"/>
        <v/>
      </c>
      <c r="O16" s="13" t="e">
        <f>IF(AND(O15="",N16=N14),O14,IF(AND(F16="",A16&lt;&gt;"",H16=""),IF(ISNA(E16),"",IF(M16=0,IF(N16&lt;&gt;N15,INT(MAX(O$4:O15))+1,INT(MAX(O$4:O15)))+0.5,IF(N16&lt;&gt;N15,INT(MAX(O$4:O15))+1,INT(MAX(O$4:O15)))))))</f>
        <v>#N/A</v>
      </c>
      <c r="P16" s="10" t="str">
        <f t="shared" si="9"/>
        <v/>
      </c>
      <c r="Q16" s="10">
        <f t="shared" si="10"/>
        <v>1</v>
      </c>
      <c r="R16" s="10">
        <f t="shared" si="11"/>
        <v>1</v>
      </c>
      <c r="S16" s="10" t="str">
        <f t="shared" si="4"/>
        <v/>
      </c>
      <c r="T16" s="10" t="str">
        <f t="shared" si="5"/>
        <v/>
      </c>
    </row>
    <row r="17" spans="1:20" x14ac:dyDescent="0.25">
      <c r="A17" s="128"/>
      <c r="B17" s="81"/>
      <c r="C17" s="6"/>
      <c r="D17" s="125">
        <f t="shared" si="0"/>
        <v>0</v>
      </c>
      <c r="E17" s="89" t="e">
        <f t="shared" si="1"/>
        <v>#N/A</v>
      </c>
      <c r="F17" s="81"/>
      <c r="G17" s="179" t="e">
        <f t="shared" si="6"/>
        <v>#N/A</v>
      </c>
      <c r="H17" s="75"/>
      <c r="I17" s="110" t="e">
        <f t="shared" si="2"/>
        <v>#N/A</v>
      </c>
      <c r="J17" s="111" t="e">
        <f t="shared" si="3"/>
        <v>#N/A</v>
      </c>
      <c r="K17" s="81"/>
      <c r="L17" s="75"/>
      <c r="M17" s="13" t="str">
        <f t="shared" si="7"/>
        <v/>
      </c>
      <c r="N17" s="13" t="str">
        <f t="shared" si="8"/>
        <v/>
      </c>
      <c r="O17" s="13" t="e">
        <f>IF(AND(O16="",N17=N15),O15,IF(AND(F17="",A17&lt;&gt;"",H17=""),IF(ISNA(E17),"",IF(M17=0,IF(N17&lt;&gt;N16,INT(MAX(O$4:O16))+1,INT(MAX(O$4:O16)))+0.5,IF(N17&lt;&gt;N16,INT(MAX(O$4:O16))+1,INT(MAX(O$4:O16)))))))</f>
        <v>#N/A</v>
      </c>
      <c r="P17" s="10" t="str">
        <f t="shared" si="9"/>
        <v/>
      </c>
      <c r="Q17" s="10">
        <f t="shared" si="10"/>
        <v>1</v>
      </c>
      <c r="R17" s="10">
        <f t="shared" si="11"/>
        <v>1</v>
      </c>
      <c r="S17" s="10" t="str">
        <f t="shared" si="4"/>
        <v/>
      </c>
      <c r="T17" s="10" t="str">
        <f t="shared" si="5"/>
        <v/>
      </c>
    </row>
    <row r="18" spans="1:20" x14ac:dyDescent="0.25">
      <c r="A18" s="128"/>
      <c r="B18" s="81"/>
      <c r="C18" s="6"/>
      <c r="D18" s="125">
        <f t="shared" si="0"/>
        <v>0</v>
      </c>
      <c r="E18" s="89" t="e">
        <f t="shared" si="1"/>
        <v>#N/A</v>
      </c>
      <c r="F18" s="81"/>
      <c r="G18" s="179" t="e">
        <f t="shared" si="6"/>
        <v>#N/A</v>
      </c>
      <c r="H18" s="75"/>
      <c r="I18" s="110" t="e">
        <f t="shared" si="2"/>
        <v>#N/A</v>
      </c>
      <c r="J18" s="111" t="e">
        <f t="shared" si="3"/>
        <v>#N/A</v>
      </c>
      <c r="K18" s="81"/>
      <c r="L18" s="75"/>
      <c r="M18" s="13" t="str">
        <f t="shared" si="7"/>
        <v/>
      </c>
      <c r="N18" s="13" t="str">
        <f t="shared" si="8"/>
        <v/>
      </c>
      <c r="O18" s="13" t="e">
        <f>IF(AND(O17="",N18=N16),O16,IF(AND(F18="",A18&lt;&gt;"",H18=""),IF(ISNA(E18),"",IF(M18=0,IF(N18&lt;&gt;N17,INT(MAX(O$4:O17))+1,INT(MAX(O$4:O17)))+0.5,IF(N18&lt;&gt;N17,INT(MAX(O$4:O17))+1,INT(MAX(O$4:O17)))))))</f>
        <v>#N/A</v>
      </c>
      <c r="P18" s="10" t="str">
        <f t="shared" si="9"/>
        <v/>
      </c>
      <c r="Q18" s="10">
        <f t="shared" si="10"/>
        <v>1</v>
      </c>
      <c r="R18" s="10">
        <f t="shared" si="11"/>
        <v>1</v>
      </c>
      <c r="S18" s="10" t="str">
        <f t="shared" si="4"/>
        <v/>
      </c>
      <c r="T18" s="10" t="str">
        <f t="shared" si="5"/>
        <v/>
      </c>
    </row>
    <row r="19" spans="1:20" x14ac:dyDescent="0.25">
      <c r="A19" s="128"/>
      <c r="B19" s="81"/>
      <c r="C19" s="6"/>
      <c r="D19" s="125">
        <f t="shared" si="0"/>
        <v>0</v>
      </c>
      <c r="E19" s="89" t="e">
        <f t="shared" si="1"/>
        <v>#N/A</v>
      </c>
      <c r="F19" s="81"/>
      <c r="G19" s="179" t="e">
        <f t="shared" si="6"/>
        <v>#N/A</v>
      </c>
      <c r="H19" s="75"/>
      <c r="I19" s="110" t="e">
        <f t="shared" si="2"/>
        <v>#N/A</v>
      </c>
      <c r="J19" s="111" t="e">
        <f t="shared" si="3"/>
        <v>#N/A</v>
      </c>
      <c r="K19" s="81"/>
      <c r="L19" s="75"/>
      <c r="M19" s="13" t="str">
        <f t="shared" si="7"/>
        <v/>
      </c>
      <c r="N19" s="13" t="str">
        <f t="shared" si="8"/>
        <v/>
      </c>
      <c r="O19" s="13" t="e">
        <f>IF(AND(O18="",N19=N17),O17,IF(AND(F19="",A19&lt;&gt;"",H19=""),IF(ISNA(E19),"",IF(M19=0,IF(N19&lt;&gt;N18,INT(MAX(O$4:O18))+1,INT(MAX(O$4:O18)))+0.5,IF(N19&lt;&gt;N18,INT(MAX(O$4:O18))+1,INT(MAX(O$4:O18)))))))</f>
        <v>#N/A</v>
      </c>
      <c r="P19" s="10" t="str">
        <f t="shared" si="9"/>
        <v/>
      </c>
      <c r="Q19" s="10">
        <f t="shared" si="10"/>
        <v>1</v>
      </c>
      <c r="R19" s="10">
        <f t="shared" si="11"/>
        <v>1</v>
      </c>
      <c r="S19" s="10" t="str">
        <f t="shared" si="4"/>
        <v/>
      </c>
      <c r="T19" s="10" t="str">
        <f t="shared" si="5"/>
        <v/>
      </c>
    </row>
    <row r="20" spans="1:20" x14ac:dyDescent="0.25">
      <c r="A20" s="128"/>
      <c r="B20" s="81"/>
      <c r="C20" s="6"/>
      <c r="D20" s="125">
        <f t="shared" si="0"/>
        <v>0</v>
      </c>
      <c r="E20" s="89" t="e">
        <f t="shared" si="1"/>
        <v>#N/A</v>
      </c>
      <c r="F20" s="81"/>
      <c r="G20" s="179" t="e">
        <f t="shared" si="6"/>
        <v>#N/A</v>
      </c>
      <c r="H20" s="75"/>
      <c r="I20" s="110" t="e">
        <f t="shared" si="2"/>
        <v>#N/A</v>
      </c>
      <c r="J20" s="111" t="e">
        <f t="shared" si="3"/>
        <v>#N/A</v>
      </c>
      <c r="K20" s="78"/>
      <c r="L20" s="76"/>
      <c r="M20" s="13" t="str">
        <f t="shared" si="7"/>
        <v/>
      </c>
      <c r="N20" s="13" t="str">
        <f t="shared" si="8"/>
        <v/>
      </c>
      <c r="O20" s="13" t="e">
        <f>IF(AND(O19="",N20=N18),O18,IF(AND(F20="",A20&lt;&gt;"",H20=""),IF(ISNA(E20),"",IF(M20=0,IF(N20&lt;&gt;N19,INT(MAX(O$4:O19))+1,INT(MAX(O$4:O19)))+0.5,IF(N20&lt;&gt;N19,INT(MAX(O$4:O19))+1,INT(MAX(O$4:O19)))))))</f>
        <v>#N/A</v>
      </c>
      <c r="P20" s="10" t="str">
        <f t="shared" si="9"/>
        <v/>
      </c>
      <c r="Q20" s="10">
        <f t="shared" si="10"/>
        <v>1</v>
      </c>
      <c r="R20" s="10">
        <f t="shared" si="11"/>
        <v>1</v>
      </c>
      <c r="S20" s="10" t="str">
        <f t="shared" si="4"/>
        <v/>
      </c>
      <c r="T20" s="10" t="str">
        <f t="shared" si="5"/>
        <v/>
      </c>
    </row>
    <row r="21" spans="1:20" x14ac:dyDescent="0.25">
      <c r="A21" s="128"/>
      <c r="B21" s="81"/>
      <c r="C21" s="6"/>
      <c r="D21" s="125">
        <f t="shared" si="0"/>
        <v>0</v>
      </c>
      <c r="E21" s="89" t="e">
        <f t="shared" si="1"/>
        <v>#N/A</v>
      </c>
      <c r="F21" s="81"/>
      <c r="G21" s="179" t="e">
        <f t="shared" si="6"/>
        <v>#N/A</v>
      </c>
      <c r="H21" s="75"/>
      <c r="I21" s="110" t="e">
        <f t="shared" si="2"/>
        <v>#N/A</v>
      </c>
      <c r="J21" s="111" t="e">
        <f t="shared" si="3"/>
        <v>#N/A</v>
      </c>
      <c r="K21" s="78"/>
      <c r="L21" s="76"/>
      <c r="M21" s="13" t="str">
        <f t="shared" si="7"/>
        <v/>
      </c>
      <c r="N21" s="13" t="str">
        <f t="shared" si="8"/>
        <v/>
      </c>
      <c r="O21" s="13" t="e">
        <f>IF(AND(O20="",N21=N19),O19,IF(AND(F21="",A21&lt;&gt;"",H21=""),IF(ISNA(E21),"",IF(M21=0,IF(N21&lt;&gt;N20,INT(MAX(O$4:O20))+1,INT(MAX(O$4:O20)))+0.5,IF(N21&lt;&gt;N20,INT(MAX(O$4:O20))+1,INT(MAX(O$4:O20)))))))</f>
        <v>#N/A</v>
      </c>
      <c r="P21" s="10" t="str">
        <f t="shared" si="9"/>
        <v/>
      </c>
      <c r="Q21" s="10">
        <f t="shared" si="10"/>
        <v>1</v>
      </c>
      <c r="R21" s="10">
        <f t="shared" si="11"/>
        <v>1</v>
      </c>
      <c r="S21" s="10" t="str">
        <f t="shared" si="4"/>
        <v/>
      </c>
      <c r="T21" s="10" t="str">
        <f t="shared" si="5"/>
        <v/>
      </c>
    </row>
    <row r="22" spans="1:20" x14ac:dyDescent="0.25">
      <c r="A22" s="128"/>
      <c r="B22" s="81"/>
      <c r="C22" s="6"/>
      <c r="D22" s="125">
        <f t="shared" si="0"/>
        <v>0</v>
      </c>
      <c r="E22" s="89" t="e">
        <f t="shared" si="1"/>
        <v>#N/A</v>
      </c>
      <c r="F22" s="81"/>
      <c r="G22" s="179" t="e">
        <f t="shared" ref="G22:G85" si="12">MEDIAN($E$4:$E$9)</f>
        <v>#N/A</v>
      </c>
      <c r="H22" s="75"/>
      <c r="I22" s="110" t="e">
        <f t="shared" si="2"/>
        <v>#N/A</v>
      </c>
      <c r="J22" s="111" t="e">
        <f t="shared" si="3"/>
        <v>#N/A</v>
      </c>
      <c r="K22" s="78"/>
      <c r="L22" s="76"/>
      <c r="M22" s="13" t="str">
        <f t="shared" si="7"/>
        <v/>
      </c>
      <c r="N22" s="13" t="str">
        <f t="shared" si="8"/>
        <v/>
      </c>
      <c r="O22" s="13" t="e">
        <f>IF(AND(O21="",N22=N20),O20,IF(AND(F22="",A22&lt;&gt;"",H22=""),IF(ISNA(E22),"",IF(M22=0,IF(N22&lt;&gt;N21,INT(MAX(O$4:O21))+1,INT(MAX(O$4:O21)))+0.5,IF(N22&lt;&gt;N21,INT(MAX(O$4:O21))+1,INT(MAX(O$4:O21)))))))</f>
        <v>#N/A</v>
      </c>
      <c r="P22" s="10" t="str">
        <f t="shared" si="9"/>
        <v/>
      </c>
      <c r="Q22" s="10">
        <f t="shared" si="10"/>
        <v>1</v>
      </c>
      <c r="R22" s="10">
        <f t="shared" si="11"/>
        <v>1</v>
      </c>
      <c r="S22" s="10" t="str">
        <f t="shared" si="4"/>
        <v/>
      </c>
      <c r="T22" s="10" t="str">
        <f t="shared" si="5"/>
        <v/>
      </c>
    </row>
    <row r="23" spans="1:20" x14ac:dyDescent="0.25">
      <c r="A23" s="128"/>
      <c r="B23" s="81"/>
      <c r="C23" s="6"/>
      <c r="D23" s="125">
        <f t="shared" si="0"/>
        <v>0</v>
      </c>
      <c r="E23" s="89" t="e">
        <f t="shared" si="1"/>
        <v>#N/A</v>
      </c>
      <c r="F23" s="81"/>
      <c r="G23" s="179" t="e">
        <f t="shared" si="12"/>
        <v>#N/A</v>
      </c>
      <c r="H23" s="75"/>
      <c r="I23" s="110" t="e">
        <f t="shared" si="2"/>
        <v>#N/A</v>
      </c>
      <c r="J23" s="111" t="e">
        <f t="shared" si="3"/>
        <v>#N/A</v>
      </c>
      <c r="K23" s="78"/>
      <c r="L23" s="76"/>
      <c r="M23" s="13" t="str">
        <f t="shared" si="7"/>
        <v/>
      </c>
      <c r="N23" s="13" t="str">
        <f t="shared" si="8"/>
        <v/>
      </c>
      <c r="O23" s="13" t="e">
        <f>IF(AND(O22="",N23=N21),O21,IF(AND(F23="",A23&lt;&gt;"",H23=""),IF(ISNA(E23),"",IF(M23=0,IF(N23&lt;&gt;N22,INT(MAX(O$4:O22))+1,INT(MAX(O$4:O22)))+0.5,IF(N23&lt;&gt;N22,INT(MAX(O$4:O22))+1,INT(MAX(O$4:O22)))))))</f>
        <v>#N/A</v>
      </c>
      <c r="P23" s="10" t="str">
        <f t="shared" si="9"/>
        <v/>
      </c>
      <c r="Q23" s="10">
        <f t="shared" si="10"/>
        <v>1</v>
      </c>
      <c r="R23" s="10">
        <f t="shared" si="11"/>
        <v>1</v>
      </c>
      <c r="S23" s="10" t="str">
        <f t="shared" si="4"/>
        <v/>
      </c>
      <c r="T23" s="10" t="str">
        <f t="shared" si="5"/>
        <v/>
      </c>
    </row>
    <row r="24" spans="1:20" x14ac:dyDescent="0.25">
      <c r="A24" s="128"/>
      <c r="B24" s="81"/>
      <c r="C24" s="6"/>
      <c r="D24" s="125">
        <f t="shared" si="0"/>
        <v>0</v>
      </c>
      <c r="E24" s="89" t="e">
        <f t="shared" si="1"/>
        <v>#N/A</v>
      </c>
      <c r="F24" s="81"/>
      <c r="G24" s="179" t="e">
        <f t="shared" si="12"/>
        <v>#N/A</v>
      </c>
      <c r="H24" s="75"/>
      <c r="I24" s="110" t="e">
        <f t="shared" si="2"/>
        <v>#N/A</v>
      </c>
      <c r="J24" s="111" t="e">
        <f t="shared" si="3"/>
        <v>#N/A</v>
      </c>
      <c r="K24" s="78"/>
      <c r="L24" s="76"/>
      <c r="M24" s="13" t="str">
        <f t="shared" si="7"/>
        <v/>
      </c>
      <c r="N24" s="13" t="str">
        <f t="shared" si="8"/>
        <v/>
      </c>
      <c r="O24" s="13" t="e">
        <f>IF(AND(O23="",N24=N22),O22,IF(AND(F24="",A24&lt;&gt;"",H24=""),IF(ISNA(E24),"",IF(M24=0,IF(N24&lt;&gt;N23,INT(MAX(O$4:O23))+1,INT(MAX(O$4:O23)))+0.5,IF(N24&lt;&gt;N23,INT(MAX(O$4:O23))+1,INT(MAX(O$4:O23)))))))</f>
        <v>#N/A</v>
      </c>
      <c r="P24" s="10" t="str">
        <f t="shared" si="9"/>
        <v/>
      </c>
      <c r="Q24" s="10">
        <f t="shared" si="10"/>
        <v>1</v>
      </c>
      <c r="R24" s="10">
        <f t="shared" si="11"/>
        <v>1</v>
      </c>
      <c r="S24" s="10" t="str">
        <f t="shared" si="4"/>
        <v/>
      </c>
      <c r="T24" s="10" t="str">
        <f t="shared" si="5"/>
        <v/>
      </c>
    </row>
    <row r="25" spans="1:20" x14ac:dyDescent="0.25">
      <c r="A25" s="128"/>
      <c r="B25" s="81"/>
      <c r="C25" s="6"/>
      <c r="D25" s="125">
        <f t="shared" si="0"/>
        <v>0</v>
      </c>
      <c r="E25" s="89" t="e">
        <f t="shared" si="1"/>
        <v>#N/A</v>
      </c>
      <c r="F25" s="81"/>
      <c r="G25" s="179" t="e">
        <f t="shared" si="12"/>
        <v>#N/A</v>
      </c>
      <c r="H25" s="75"/>
      <c r="I25" s="110" t="e">
        <f t="shared" si="2"/>
        <v>#N/A</v>
      </c>
      <c r="J25" s="111" t="e">
        <f t="shared" si="3"/>
        <v>#N/A</v>
      </c>
      <c r="K25" s="78"/>
      <c r="L25" s="76"/>
      <c r="M25" s="13" t="str">
        <f t="shared" si="7"/>
        <v/>
      </c>
      <c r="N25" s="13" t="str">
        <f t="shared" si="8"/>
        <v/>
      </c>
      <c r="O25" s="13" t="e">
        <f>IF(AND(O24="",N25=N23),O23,IF(AND(F25="",A25&lt;&gt;"",H25=""),IF(ISNA(E25),"",IF(M25=0,IF(N25&lt;&gt;N24,INT(MAX(O$4:O24))+1,INT(MAX(O$4:O24)))+0.5,IF(N25&lt;&gt;N24,INT(MAX(O$4:O24))+1,INT(MAX(O$4:O24)))))))</f>
        <v>#N/A</v>
      </c>
      <c r="P25" s="10" t="str">
        <f t="shared" si="9"/>
        <v/>
      </c>
      <c r="Q25" s="10">
        <f t="shared" si="10"/>
        <v>1</v>
      </c>
      <c r="R25" s="10">
        <f t="shared" si="11"/>
        <v>1</v>
      </c>
      <c r="S25" s="10" t="str">
        <f t="shared" si="4"/>
        <v/>
      </c>
      <c r="T25" s="10" t="str">
        <f t="shared" si="5"/>
        <v/>
      </c>
    </row>
    <row r="26" spans="1:20" x14ac:dyDescent="0.25">
      <c r="A26" s="128"/>
      <c r="B26" s="81"/>
      <c r="C26" s="6"/>
      <c r="D26" s="125">
        <f t="shared" si="0"/>
        <v>0</v>
      </c>
      <c r="E26" s="89" t="e">
        <f t="shared" si="1"/>
        <v>#N/A</v>
      </c>
      <c r="F26" s="81"/>
      <c r="G26" s="179" t="e">
        <f t="shared" si="12"/>
        <v>#N/A</v>
      </c>
      <c r="H26" s="156"/>
      <c r="I26" s="110" t="e">
        <f t="shared" si="2"/>
        <v>#N/A</v>
      </c>
      <c r="J26" s="111" t="e">
        <f t="shared" si="3"/>
        <v>#N/A</v>
      </c>
      <c r="K26" s="78"/>
      <c r="L26" s="76"/>
      <c r="M26" s="13" t="str">
        <f t="shared" si="7"/>
        <v/>
      </c>
      <c r="N26" s="13" t="str">
        <f t="shared" si="8"/>
        <v/>
      </c>
      <c r="O26" s="13" t="e">
        <f>IF(AND(O25="",N26=N24),O24,IF(AND(F26="",A26&lt;&gt;"",H26=""),IF(ISNA(E26),"",IF(M26=0,IF(N26&lt;&gt;N25,INT(MAX(O$4:O25))+1,INT(MAX(O$4:O25)))+0.5,IF(N26&lt;&gt;N25,INT(MAX(O$4:O25))+1,INT(MAX(O$4:O25)))))))</f>
        <v>#N/A</v>
      </c>
      <c r="P26" s="10" t="str">
        <f t="shared" si="9"/>
        <v/>
      </c>
      <c r="Q26" s="10">
        <f t="shared" si="10"/>
        <v>1</v>
      </c>
      <c r="R26" s="10">
        <f t="shared" si="11"/>
        <v>1</v>
      </c>
      <c r="S26" s="10" t="str">
        <f t="shared" si="4"/>
        <v/>
      </c>
      <c r="T26" s="10" t="str">
        <f t="shared" si="5"/>
        <v/>
      </c>
    </row>
    <row r="27" spans="1:20" x14ac:dyDescent="0.25">
      <c r="A27" s="128"/>
      <c r="B27" s="81"/>
      <c r="C27" s="6"/>
      <c r="D27" s="125">
        <f t="shared" si="0"/>
        <v>0</v>
      </c>
      <c r="E27" s="89" t="e">
        <f t="shared" si="1"/>
        <v>#N/A</v>
      </c>
      <c r="F27" s="81"/>
      <c r="G27" s="179" t="e">
        <f t="shared" si="12"/>
        <v>#N/A</v>
      </c>
      <c r="H27" s="156"/>
      <c r="I27" s="110" t="e">
        <f t="shared" si="2"/>
        <v>#N/A</v>
      </c>
      <c r="J27" s="111" t="e">
        <f t="shared" si="3"/>
        <v>#N/A</v>
      </c>
      <c r="K27" s="78"/>
      <c r="L27" s="76"/>
      <c r="M27" s="13" t="str">
        <f t="shared" si="7"/>
        <v/>
      </c>
      <c r="N27" s="13" t="str">
        <f t="shared" si="8"/>
        <v/>
      </c>
      <c r="O27" s="13" t="e">
        <f>IF(AND(O26="",N27=N25),O25,IF(AND(F27="",A27&lt;&gt;"",H27=""),IF(ISNA(E27),"",IF(M27=0,IF(N27&lt;&gt;N26,INT(MAX(O$4:O26))+1,INT(MAX(O$4:O26)))+0.5,IF(N27&lt;&gt;N26,INT(MAX(O$4:O26))+1,INT(MAX(O$4:O26)))))))</f>
        <v>#N/A</v>
      </c>
      <c r="P27" s="10" t="str">
        <f t="shared" si="9"/>
        <v/>
      </c>
      <c r="Q27" s="10">
        <f t="shared" si="10"/>
        <v>1</v>
      </c>
      <c r="R27" s="10">
        <f t="shared" si="11"/>
        <v>1</v>
      </c>
      <c r="S27" s="10" t="str">
        <f t="shared" si="4"/>
        <v/>
      </c>
      <c r="T27" s="10" t="str">
        <f t="shared" si="5"/>
        <v/>
      </c>
    </row>
    <row r="28" spans="1:20" x14ac:dyDescent="0.25">
      <c r="A28" s="128"/>
      <c r="B28" s="81"/>
      <c r="C28" s="6"/>
      <c r="D28" s="125">
        <f t="shared" si="0"/>
        <v>0</v>
      </c>
      <c r="E28" s="89" t="e">
        <f t="shared" si="1"/>
        <v>#N/A</v>
      </c>
      <c r="F28" s="81"/>
      <c r="G28" s="179" t="e">
        <f t="shared" si="12"/>
        <v>#N/A</v>
      </c>
      <c r="H28" s="156"/>
      <c r="I28" s="110" t="e">
        <f t="shared" si="2"/>
        <v>#N/A</v>
      </c>
      <c r="J28" s="111" t="e">
        <f t="shared" si="3"/>
        <v>#N/A</v>
      </c>
      <c r="K28" s="78"/>
      <c r="L28" s="76"/>
      <c r="M28" s="13" t="str">
        <f t="shared" si="7"/>
        <v/>
      </c>
      <c r="N28" s="13" t="str">
        <f t="shared" si="8"/>
        <v/>
      </c>
      <c r="O28" s="13" t="e">
        <f>IF(AND(O27="",N28=N26),O26,IF(AND(F28="",A28&lt;&gt;"",H28=""),IF(ISNA(E28),"",IF(M28=0,IF(N28&lt;&gt;N27,INT(MAX(O$4:O27))+1,INT(MAX(O$4:O27)))+0.5,IF(N28&lt;&gt;N27,INT(MAX(O$4:O27))+1,INT(MAX(O$4:O27)))))))</f>
        <v>#N/A</v>
      </c>
      <c r="P28" s="10" t="str">
        <f t="shared" si="9"/>
        <v/>
      </c>
      <c r="Q28" s="10">
        <f t="shared" si="10"/>
        <v>1</v>
      </c>
      <c r="R28" s="10">
        <f t="shared" si="11"/>
        <v>1</v>
      </c>
      <c r="S28" s="10" t="str">
        <f t="shared" si="4"/>
        <v/>
      </c>
      <c r="T28" s="10" t="str">
        <f t="shared" si="5"/>
        <v/>
      </c>
    </row>
    <row r="29" spans="1:20" x14ac:dyDescent="0.25">
      <c r="A29" s="128"/>
      <c r="B29" s="81"/>
      <c r="C29" s="6"/>
      <c r="D29" s="125">
        <f t="shared" si="0"/>
        <v>0</v>
      </c>
      <c r="E29" s="89" t="e">
        <f t="shared" si="1"/>
        <v>#N/A</v>
      </c>
      <c r="F29" s="81"/>
      <c r="G29" s="179" t="e">
        <f t="shared" si="12"/>
        <v>#N/A</v>
      </c>
      <c r="H29" s="156"/>
      <c r="I29" s="110" t="e">
        <f t="shared" si="2"/>
        <v>#N/A</v>
      </c>
      <c r="J29" s="111" t="e">
        <f t="shared" si="3"/>
        <v>#N/A</v>
      </c>
      <c r="K29" s="78"/>
      <c r="L29" s="76"/>
      <c r="M29" s="13" t="str">
        <f t="shared" si="7"/>
        <v/>
      </c>
      <c r="N29" s="13" t="str">
        <f t="shared" si="8"/>
        <v/>
      </c>
      <c r="O29" s="13" t="e">
        <f>IF(AND(O28="",N29=N27),O27,IF(AND(F29="",A29&lt;&gt;"",H29=""),IF(ISNA(E29),"",IF(M29=0,IF(N29&lt;&gt;N28,INT(MAX(O$4:O28))+1,INT(MAX(O$4:O28)))+0.5,IF(N29&lt;&gt;N28,INT(MAX(O$4:O28))+1,INT(MAX(O$4:O28)))))))</f>
        <v>#N/A</v>
      </c>
      <c r="P29" s="10" t="str">
        <f t="shared" si="9"/>
        <v/>
      </c>
      <c r="Q29" s="10">
        <f t="shared" si="10"/>
        <v>1</v>
      </c>
      <c r="R29" s="10">
        <f t="shared" si="11"/>
        <v>1</v>
      </c>
      <c r="S29" s="10" t="str">
        <f t="shared" si="4"/>
        <v/>
      </c>
      <c r="T29" s="10" t="str">
        <f t="shared" si="5"/>
        <v/>
      </c>
    </row>
    <row r="30" spans="1:20" x14ac:dyDescent="0.25">
      <c r="A30" s="128"/>
      <c r="B30" s="81"/>
      <c r="C30" s="6"/>
      <c r="D30" s="125">
        <f t="shared" si="0"/>
        <v>0</v>
      </c>
      <c r="E30" s="89" t="e">
        <f t="shared" si="1"/>
        <v>#N/A</v>
      </c>
      <c r="F30" s="81"/>
      <c r="G30" s="179" t="e">
        <f t="shared" si="12"/>
        <v>#N/A</v>
      </c>
      <c r="H30" s="156"/>
      <c r="I30" s="110" t="e">
        <f t="shared" si="2"/>
        <v>#N/A</v>
      </c>
      <c r="J30" s="111" t="e">
        <f t="shared" si="3"/>
        <v>#N/A</v>
      </c>
      <c r="K30" s="78"/>
      <c r="L30" s="76"/>
      <c r="M30" s="13" t="str">
        <f t="shared" si="7"/>
        <v/>
      </c>
      <c r="N30" s="13" t="str">
        <f t="shared" si="8"/>
        <v/>
      </c>
      <c r="O30" s="13" t="e">
        <f>IF(AND(O29="",N30=N28),O28,IF(AND(F30="",A30&lt;&gt;"",H30=""),IF(ISNA(E30),"",IF(M30=0,IF(N30&lt;&gt;N29,INT(MAX(O$4:O29))+1,INT(MAX(O$4:O29)))+0.5,IF(N30&lt;&gt;N29,INT(MAX(O$4:O29))+1,INT(MAX(O$4:O29)))))))</f>
        <v>#N/A</v>
      </c>
      <c r="P30" s="10" t="str">
        <f t="shared" si="9"/>
        <v/>
      </c>
      <c r="Q30" s="10">
        <f t="shared" si="10"/>
        <v>1</v>
      </c>
      <c r="R30" s="10">
        <f t="shared" si="11"/>
        <v>1</v>
      </c>
      <c r="S30" s="10" t="str">
        <f t="shared" si="4"/>
        <v/>
      </c>
      <c r="T30" s="10" t="str">
        <f t="shared" si="5"/>
        <v/>
      </c>
    </row>
    <row r="31" spans="1:20" x14ac:dyDescent="0.25">
      <c r="A31" s="128"/>
      <c r="B31" s="81"/>
      <c r="C31" s="6"/>
      <c r="D31" s="125">
        <f t="shared" si="0"/>
        <v>0</v>
      </c>
      <c r="E31" s="89" t="e">
        <f t="shared" si="1"/>
        <v>#N/A</v>
      </c>
      <c r="F31" s="81"/>
      <c r="G31" s="179" t="e">
        <f t="shared" si="12"/>
        <v>#N/A</v>
      </c>
      <c r="H31" s="156"/>
      <c r="I31" s="110" t="e">
        <f t="shared" si="2"/>
        <v>#N/A</v>
      </c>
      <c r="J31" s="111" t="e">
        <f t="shared" si="3"/>
        <v>#N/A</v>
      </c>
      <c r="K31" s="78"/>
      <c r="L31" s="76"/>
      <c r="M31" s="13" t="str">
        <f t="shared" si="7"/>
        <v/>
      </c>
      <c r="N31" s="13" t="str">
        <f t="shared" si="8"/>
        <v/>
      </c>
      <c r="O31" s="13" t="e">
        <f>IF(AND(O30="",N31=N29),O29,IF(AND(F31="",A31&lt;&gt;"",H31=""),IF(ISNA(E31),"",IF(M31=0,IF(N31&lt;&gt;N30,INT(MAX(O$4:O30))+1,INT(MAX(O$4:O30)))+0.5,IF(N31&lt;&gt;N30,INT(MAX(O$4:O30))+1,INT(MAX(O$4:O30)))))))</f>
        <v>#N/A</v>
      </c>
      <c r="P31" s="10" t="str">
        <f t="shared" si="9"/>
        <v/>
      </c>
      <c r="Q31" s="10">
        <f t="shared" si="10"/>
        <v>1</v>
      </c>
      <c r="R31" s="10">
        <f t="shared" si="11"/>
        <v>1</v>
      </c>
      <c r="S31" s="10" t="str">
        <f t="shared" si="4"/>
        <v/>
      </c>
      <c r="T31" s="10" t="str">
        <f t="shared" si="5"/>
        <v/>
      </c>
    </row>
    <row r="32" spans="1:20" x14ac:dyDescent="0.25">
      <c r="A32" s="128"/>
      <c r="B32" s="81"/>
      <c r="C32" s="6"/>
      <c r="D32" s="125">
        <f t="shared" si="0"/>
        <v>0</v>
      </c>
      <c r="E32" s="89" t="e">
        <f t="shared" si="1"/>
        <v>#N/A</v>
      </c>
      <c r="F32" s="81"/>
      <c r="G32" s="179" t="e">
        <f t="shared" si="12"/>
        <v>#N/A</v>
      </c>
      <c r="H32" s="156"/>
      <c r="I32" s="110" t="e">
        <f t="shared" si="2"/>
        <v>#N/A</v>
      </c>
      <c r="J32" s="111" t="e">
        <f t="shared" si="3"/>
        <v>#N/A</v>
      </c>
      <c r="K32" s="78"/>
      <c r="L32" s="76"/>
      <c r="M32" s="13" t="str">
        <f t="shared" si="7"/>
        <v/>
      </c>
      <c r="N32" s="13" t="str">
        <f t="shared" si="8"/>
        <v/>
      </c>
      <c r="O32" s="13" t="e">
        <f>IF(AND(O31="",N32=N30),O30,IF(AND(F32="",A32&lt;&gt;"",H32=""),IF(ISNA(E32),"",IF(M32=0,IF(N32&lt;&gt;N31,INT(MAX(O$4:O31))+1,INT(MAX(O$4:O31)))+0.5,IF(N32&lt;&gt;N31,INT(MAX(O$4:O31))+1,INT(MAX(O$4:O31)))))))</f>
        <v>#N/A</v>
      </c>
      <c r="P32" s="10" t="str">
        <f t="shared" si="9"/>
        <v/>
      </c>
      <c r="Q32" s="10">
        <f t="shared" si="10"/>
        <v>1</v>
      </c>
      <c r="R32" s="10">
        <f t="shared" si="11"/>
        <v>1</v>
      </c>
      <c r="S32" s="10" t="str">
        <f t="shared" si="4"/>
        <v/>
      </c>
      <c r="T32" s="10" t="str">
        <f t="shared" si="5"/>
        <v/>
      </c>
    </row>
    <row r="33" spans="1:20" x14ac:dyDescent="0.25">
      <c r="A33" s="128"/>
      <c r="B33" s="81"/>
      <c r="C33" s="6"/>
      <c r="D33" s="125">
        <f t="shared" si="0"/>
        <v>0</v>
      </c>
      <c r="E33" s="89" t="e">
        <f t="shared" si="1"/>
        <v>#N/A</v>
      </c>
      <c r="F33" s="81"/>
      <c r="G33" s="179" t="e">
        <f t="shared" si="12"/>
        <v>#N/A</v>
      </c>
      <c r="H33" s="156"/>
      <c r="I33" s="110" t="e">
        <f t="shared" si="2"/>
        <v>#N/A</v>
      </c>
      <c r="J33" s="111" t="e">
        <f t="shared" si="3"/>
        <v>#N/A</v>
      </c>
      <c r="K33" s="78"/>
      <c r="L33" s="76"/>
      <c r="M33" s="13" t="str">
        <f t="shared" si="7"/>
        <v/>
      </c>
      <c r="N33" s="13" t="str">
        <f t="shared" si="8"/>
        <v/>
      </c>
      <c r="O33" s="13" t="e">
        <f>IF(AND(O32="",N33=N31),O31,IF(AND(F33="",A33&lt;&gt;"",H33=""),IF(ISNA(E33),"",IF(M33=0,IF(N33&lt;&gt;N32,INT(MAX(O$4:O32))+1,INT(MAX(O$4:O32)))+0.5,IF(N33&lt;&gt;N32,INT(MAX(O$4:O32))+1,INT(MAX(O$4:O32)))))))</f>
        <v>#N/A</v>
      </c>
      <c r="P33" s="10" t="str">
        <f t="shared" si="9"/>
        <v/>
      </c>
      <c r="Q33" s="10">
        <f t="shared" si="10"/>
        <v>1</v>
      </c>
      <c r="R33" s="10">
        <f t="shared" si="11"/>
        <v>1</v>
      </c>
      <c r="S33" s="10" t="str">
        <f t="shared" si="4"/>
        <v/>
      </c>
      <c r="T33" s="10" t="str">
        <f t="shared" si="5"/>
        <v/>
      </c>
    </row>
    <row r="34" spans="1:20" x14ac:dyDescent="0.25">
      <c r="A34" s="128"/>
      <c r="B34" s="81"/>
      <c r="C34" s="6"/>
      <c r="D34" s="125">
        <f t="shared" si="0"/>
        <v>0</v>
      </c>
      <c r="E34" s="89" t="e">
        <f t="shared" si="1"/>
        <v>#N/A</v>
      </c>
      <c r="F34" s="81"/>
      <c r="G34" s="179" t="e">
        <f t="shared" si="12"/>
        <v>#N/A</v>
      </c>
      <c r="H34" s="156"/>
      <c r="I34" s="110" t="e">
        <f t="shared" si="2"/>
        <v>#N/A</v>
      </c>
      <c r="J34" s="111" t="e">
        <f t="shared" si="3"/>
        <v>#N/A</v>
      </c>
      <c r="K34" s="78"/>
      <c r="L34" s="76"/>
      <c r="M34" s="13" t="str">
        <f t="shared" si="7"/>
        <v/>
      </c>
      <c r="N34" s="13" t="str">
        <f t="shared" si="8"/>
        <v/>
      </c>
      <c r="O34" s="13" t="e">
        <f>IF(AND(O33="",N34=N32),O32,IF(AND(F34="",A34&lt;&gt;"",H34=""),IF(ISNA(E34),"",IF(M34=0,IF(N34&lt;&gt;N33,INT(MAX(O$4:O33))+1,INT(MAX(O$4:O33)))+0.5,IF(N34&lt;&gt;N33,INT(MAX(O$4:O33))+1,INT(MAX(O$4:O33)))))))</f>
        <v>#N/A</v>
      </c>
      <c r="P34" s="10" t="str">
        <f t="shared" si="9"/>
        <v/>
      </c>
      <c r="Q34" s="10">
        <f t="shared" si="10"/>
        <v>1</v>
      </c>
      <c r="R34" s="10">
        <f t="shared" si="11"/>
        <v>1</v>
      </c>
      <c r="S34" s="10" t="str">
        <f t="shared" si="4"/>
        <v/>
      </c>
      <c r="T34" s="10" t="str">
        <f t="shared" si="5"/>
        <v/>
      </c>
    </row>
    <row r="35" spans="1:20" x14ac:dyDescent="0.25">
      <c r="A35" s="128"/>
      <c r="B35" s="81"/>
      <c r="C35" s="6"/>
      <c r="D35" s="125">
        <f t="shared" si="0"/>
        <v>0</v>
      </c>
      <c r="E35" s="89" t="e">
        <f t="shared" si="1"/>
        <v>#N/A</v>
      </c>
      <c r="F35" s="81"/>
      <c r="G35" s="179" t="e">
        <f t="shared" si="12"/>
        <v>#N/A</v>
      </c>
      <c r="H35" s="156"/>
      <c r="I35" s="110" t="e">
        <f t="shared" si="2"/>
        <v>#N/A</v>
      </c>
      <c r="J35" s="111" t="e">
        <f t="shared" si="3"/>
        <v>#N/A</v>
      </c>
      <c r="K35" s="78"/>
      <c r="L35" s="76"/>
      <c r="M35" s="13" t="str">
        <f t="shared" si="7"/>
        <v/>
      </c>
      <c r="N35" s="13" t="str">
        <f t="shared" si="8"/>
        <v/>
      </c>
      <c r="O35" s="13" t="e">
        <f>IF(AND(O34="",N35=N33),O33,IF(AND(F35="",A35&lt;&gt;"",H35=""),IF(ISNA(E35),"",IF(M35=0,IF(N35&lt;&gt;N34,INT(MAX(O$4:O34))+1,INT(MAX(O$4:O34)))+0.5,IF(N35&lt;&gt;N34,INT(MAX(O$4:O34))+1,INT(MAX(O$4:O34)))))))</f>
        <v>#N/A</v>
      </c>
      <c r="P35" s="10" t="str">
        <f t="shared" si="9"/>
        <v/>
      </c>
      <c r="Q35" s="10">
        <f t="shared" si="10"/>
        <v>1</v>
      </c>
      <c r="R35" s="10">
        <f t="shared" si="11"/>
        <v>1</v>
      </c>
      <c r="S35" s="10" t="str">
        <f t="shared" si="4"/>
        <v/>
      </c>
      <c r="T35" s="10" t="str">
        <f t="shared" si="5"/>
        <v/>
      </c>
    </row>
    <row r="36" spans="1:20" x14ac:dyDescent="0.25">
      <c r="A36" s="128"/>
      <c r="B36" s="81"/>
      <c r="C36" s="6"/>
      <c r="D36" s="125">
        <f t="shared" ref="D36:D67" si="13">B36-C36</f>
        <v>0</v>
      </c>
      <c r="E36" s="89" t="e">
        <f t="shared" ref="E36:E67" si="14">IF(COUNTA(A36:C36)&lt;3,NA(),IF(B36=0,#N/A,D36/B36%))</f>
        <v>#N/A</v>
      </c>
      <c r="F36" s="179"/>
      <c r="G36" s="179" t="e">
        <f t="shared" si="12"/>
        <v>#N/A</v>
      </c>
      <c r="H36" s="156"/>
      <c r="I36" s="110" t="e">
        <f t="shared" si="2"/>
        <v>#N/A</v>
      </c>
      <c r="J36" s="111" t="e">
        <f t="shared" si="3"/>
        <v>#N/A</v>
      </c>
      <c r="K36" s="78"/>
      <c r="L36" s="76"/>
      <c r="M36" s="13" t="str">
        <f t="shared" si="7"/>
        <v/>
      </c>
      <c r="N36" s="13" t="str">
        <f t="shared" si="8"/>
        <v/>
      </c>
      <c r="O36" s="13" t="e">
        <f>IF(AND(O35="",N36=N34),O34,IF(AND(F36="",A36&lt;&gt;"",H36=""),IF(ISNA(E36),"",IF(M36=0,IF(N36&lt;&gt;N35,INT(MAX(O$4:O35))+1,INT(MAX(O$4:O35)))+0.5,IF(N36&lt;&gt;N35,INT(MAX(O$4:O35))+1,INT(MAX(O$4:O35)))))))</f>
        <v>#N/A</v>
      </c>
      <c r="P36" s="10" t="str">
        <f t="shared" si="9"/>
        <v/>
      </c>
      <c r="Q36" s="10">
        <f t="shared" si="10"/>
        <v>1</v>
      </c>
      <c r="R36" s="10">
        <f t="shared" si="11"/>
        <v>1</v>
      </c>
      <c r="S36" s="10" t="str">
        <f t="shared" si="4"/>
        <v/>
      </c>
      <c r="T36" s="10" t="str">
        <f t="shared" si="5"/>
        <v/>
      </c>
    </row>
    <row r="37" spans="1:20" x14ac:dyDescent="0.25">
      <c r="A37" s="128"/>
      <c r="B37" s="81"/>
      <c r="C37" s="6"/>
      <c r="D37" s="125">
        <f t="shared" si="13"/>
        <v>0</v>
      </c>
      <c r="E37" s="89" t="e">
        <f t="shared" si="14"/>
        <v>#N/A</v>
      </c>
      <c r="F37" s="179"/>
      <c r="G37" s="179" t="e">
        <f t="shared" si="12"/>
        <v>#N/A</v>
      </c>
      <c r="H37" s="156"/>
      <c r="I37" s="110" t="e">
        <f t="shared" si="2"/>
        <v>#N/A</v>
      </c>
      <c r="J37" s="111" t="e">
        <f t="shared" si="3"/>
        <v>#N/A</v>
      </c>
      <c r="K37" s="78"/>
      <c r="L37" s="76"/>
      <c r="M37" s="13" t="str">
        <f t="shared" si="7"/>
        <v/>
      </c>
      <c r="N37" s="13" t="str">
        <f t="shared" si="8"/>
        <v/>
      </c>
      <c r="O37" s="13" t="e">
        <f>IF(AND(O36="",N37=N35),O35,IF(AND(F37="",A37&lt;&gt;"",H37=""),IF(ISNA(E37),"",IF(M37=0,IF(N37&lt;&gt;N36,INT(MAX(O$4:O36))+1,INT(MAX(O$4:O36)))+0.5,IF(N37&lt;&gt;N36,INT(MAX(O$4:O36))+1,INT(MAX(O$4:O36)))))))</f>
        <v>#N/A</v>
      </c>
      <c r="P37" s="10" t="str">
        <f t="shared" ref="P37:P68" si="15">IF(ISNA(O37),"",IF(AND(F37="",H37=""),IFERROR(IF(COUNTIF($O$4:$O$103,INT(O37))&gt;=6,E37,NA()),""),""))</f>
        <v/>
      </c>
      <c r="Q37" s="10">
        <f t="shared" si="10"/>
        <v>1</v>
      </c>
      <c r="R37" s="10">
        <f t="shared" si="11"/>
        <v>1</v>
      </c>
      <c r="S37" s="10" t="str">
        <f t="shared" si="4"/>
        <v/>
      </c>
      <c r="T37" s="10" t="str">
        <f t="shared" si="5"/>
        <v/>
      </c>
    </row>
    <row r="38" spans="1:20" x14ac:dyDescent="0.25">
      <c r="A38" s="128"/>
      <c r="B38" s="81"/>
      <c r="C38" s="6"/>
      <c r="D38" s="125">
        <f t="shared" si="13"/>
        <v>0</v>
      </c>
      <c r="E38" s="89" t="e">
        <f t="shared" si="14"/>
        <v>#N/A</v>
      </c>
      <c r="F38" s="179"/>
      <c r="G38" s="179" t="e">
        <f t="shared" si="12"/>
        <v>#N/A</v>
      </c>
      <c r="H38" s="156"/>
      <c r="I38" s="110" t="e">
        <f t="shared" si="2"/>
        <v>#N/A</v>
      </c>
      <c r="J38" s="111" t="e">
        <f t="shared" si="3"/>
        <v>#N/A</v>
      </c>
      <c r="K38" s="78"/>
      <c r="L38" s="76"/>
      <c r="M38" s="13" t="str">
        <f t="shared" si="7"/>
        <v/>
      </c>
      <c r="N38" s="13" t="str">
        <f t="shared" si="8"/>
        <v/>
      </c>
      <c r="O38" s="13" t="e">
        <f>IF(AND(O37="",N38=N36),O36,IF(AND(F38="",A38&lt;&gt;"",H38=""),IF(ISNA(E38),"",IF(M38=0,IF(N38&lt;&gt;N37,INT(MAX(O$4:O37))+1,INT(MAX(O$4:O37)))+0.5,IF(N38&lt;&gt;N37,INT(MAX(O$4:O37))+1,INT(MAX(O$4:O37)))))))</f>
        <v>#N/A</v>
      </c>
      <c r="P38" s="10" t="str">
        <f t="shared" si="15"/>
        <v/>
      </c>
      <c r="Q38" s="10">
        <f t="shared" si="10"/>
        <v>1</v>
      </c>
      <c r="R38" s="10">
        <f t="shared" si="11"/>
        <v>1</v>
      </c>
      <c r="S38" s="10" t="str">
        <f t="shared" si="4"/>
        <v/>
      </c>
      <c r="T38" s="10" t="str">
        <f t="shared" si="5"/>
        <v/>
      </c>
    </row>
    <row r="39" spans="1:20" x14ac:dyDescent="0.25">
      <c r="A39" s="128"/>
      <c r="B39" s="81"/>
      <c r="C39" s="6"/>
      <c r="D39" s="125">
        <f t="shared" si="13"/>
        <v>0</v>
      </c>
      <c r="E39" s="89" t="e">
        <f t="shared" si="14"/>
        <v>#N/A</v>
      </c>
      <c r="F39" s="179"/>
      <c r="G39" s="179" t="e">
        <f t="shared" si="12"/>
        <v>#N/A</v>
      </c>
      <c r="H39" s="156"/>
      <c r="I39" s="110" t="e">
        <f t="shared" si="2"/>
        <v>#N/A</v>
      </c>
      <c r="J39" s="111" t="e">
        <f t="shared" si="3"/>
        <v>#N/A</v>
      </c>
      <c r="K39" s="78"/>
      <c r="L39" s="76"/>
      <c r="M39" s="13" t="str">
        <f t="shared" si="7"/>
        <v/>
      </c>
      <c r="N39" s="13" t="str">
        <f t="shared" si="8"/>
        <v/>
      </c>
      <c r="O39" s="13" t="e">
        <f>IF(AND(O38="",N39=N37),O37,IF(AND(F39="",A39&lt;&gt;"",H39=""),IF(ISNA(E39),"",IF(M39=0,IF(N39&lt;&gt;N38,INT(MAX(O$4:O38))+1,INT(MAX(O$4:O38)))+0.5,IF(N39&lt;&gt;N38,INT(MAX(O$4:O38))+1,INT(MAX(O$4:O38)))))))</f>
        <v>#N/A</v>
      </c>
      <c r="P39" s="10" t="str">
        <f t="shared" si="15"/>
        <v/>
      </c>
      <c r="Q39" s="10">
        <f t="shared" si="10"/>
        <v>1</v>
      </c>
      <c r="R39" s="10">
        <f t="shared" si="11"/>
        <v>1</v>
      </c>
      <c r="S39" s="10" t="str">
        <f t="shared" si="4"/>
        <v/>
      </c>
      <c r="T39" s="10" t="str">
        <f t="shared" si="5"/>
        <v/>
      </c>
    </row>
    <row r="40" spans="1:20" x14ac:dyDescent="0.25">
      <c r="A40" s="128"/>
      <c r="B40" s="81"/>
      <c r="C40" s="6"/>
      <c r="D40" s="125">
        <f t="shared" si="13"/>
        <v>0</v>
      </c>
      <c r="E40" s="89" t="e">
        <f t="shared" si="14"/>
        <v>#N/A</v>
      </c>
      <c r="F40" s="179"/>
      <c r="G40" s="179" t="e">
        <f t="shared" si="12"/>
        <v>#N/A</v>
      </c>
      <c r="H40" s="156"/>
      <c r="I40" s="110" t="e">
        <f t="shared" si="2"/>
        <v>#N/A</v>
      </c>
      <c r="J40" s="111" t="e">
        <f t="shared" si="3"/>
        <v>#N/A</v>
      </c>
      <c r="K40" s="78"/>
      <c r="L40" s="76"/>
      <c r="M40" s="13" t="str">
        <f t="shared" si="7"/>
        <v/>
      </c>
      <c r="N40" s="13" t="str">
        <f t="shared" si="8"/>
        <v/>
      </c>
      <c r="O40" s="13" t="e">
        <f>IF(AND(O39="",N40=N38),O38,IF(AND(F40="",A40&lt;&gt;"",H40=""),IF(ISNA(E40),"",IF(M40=0,IF(N40&lt;&gt;N39,INT(MAX(O$4:O39))+1,INT(MAX(O$4:O39)))+0.5,IF(N40&lt;&gt;N39,INT(MAX(O$4:O39))+1,INT(MAX(O$4:O39)))))))</f>
        <v>#N/A</v>
      </c>
      <c r="P40" s="10" t="str">
        <f t="shared" si="15"/>
        <v/>
      </c>
      <c r="Q40" s="10">
        <f t="shared" si="10"/>
        <v>1</v>
      </c>
      <c r="R40" s="10">
        <f t="shared" si="11"/>
        <v>1</v>
      </c>
      <c r="S40" s="10" t="str">
        <f t="shared" si="4"/>
        <v/>
      </c>
      <c r="T40" s="10" t="str">
        <f t="shared" si="5"/>
        <v/>
      </c>
    </row>
    <row r="41" spans="1:20" x14ac:dyDescent="0.25">
      <c r="A41" s="128"/>
      <c r="B41" s="81"/>
      <c r="C41" s="6"/>
      <c r="D41" s="125">
        <f t="shared" si="13"/>
        <v>0</v>
      </c>
      <c r="E41" s="89" t="e">
        <f t="shared" si="14"/>
        <v>#N/A</v>
      </c>
      <c r="F41" s="179"/>
      <c r="G41" s="179" t="e">
        <f t="shared" si="12"/>
        <v>#N/A</v>
      </c>
      <c r="H41" s="156"/>
      <c r="I41" s="110" t="e">
        <f t="shared" si="2"/>
        <v>#N/A</v>
      </c>
      <c r="J41" s="111" t="e">
        <f t="shared" si="3"/>
        <v>#N/A</v>
      </c>
      <c r="K41" s="78"/>
      <c r="L41" s="76"/>
      <c r="M41" s="13" t="str">
        <f t="shared" si="7"/>
        <v/>
      </c>
      <c r="N41" s="13" t="str">
        <f t="shared" si="8"/>
        <v/>
      </c>
      <c r="O41" s="13" t="e">
        <f>IF(AND(O40="",N41=N39),O39,IF(AND(F41="",A41&lt;&gt;"",H41=""),IF(ISNA(E41),"",IF(M41=0,IF(N41&lt;&gt;N40,INT(MAX(O$4:O40))+1,INT(MAX(O$4:O40)))+0.5,IF(N41&lt;&gt;N40,INT(MAX(O$4:O40))+1,INT(MAX(O$4:O40)))))))</f>
        <v>#N/A</v>
      </c>
      <c r="P41" s="10" t="str">
        <f t="shared" si="15"/>
        <v/>
      </c>
      <c r="Q41" s="10">
        <f t="shared" si="10"/>
        <v>1</v>
      </c>
      <c r="R41" s="10">
        <f t="shared" si="11"/>
        <v>1</v>
      </c>
      <c r="S41" s="10" t="str">
        <f t="shared" si="4"/>
        <v/>
      </c>
      <c r="T41" s="10" t="str">
        <f t="shared" si="5"/>
        <v/>
      </c>
    </row>
    <row r="42" spans="1:20" x14ac:dyDescent="0.25">
      <c r="A42" s="128"/>
      <c r="B42" s="81"/>
      <c r="C42" s="6"/>
      <c r="D42" s="125">
        <f t="shared" si="13"/>
        <v>0</v>
      </c>
      <c r="E42" s="89" t="e">
        <f t="shared" si="14"/>
        <v>#N/A</v>
      </c>
      <c r="F42" s="81"/>
      <c r="G42" s="179" t="e">
        <f t="shared" si="12"/>
        <v>#N/A</v>
      </c>
      <c r="H42" s="156"/>
      <c r="I42" s="110" t="e">
        <f t="shared" si="2"/>
        <v>#N/A</v>
      </c>
      <c r="J42" s="111" t="e">
        <f t="shared" si="3"/>
        <v>#N/A</v>
      </c>
      <c r="K42" s="78"/>
      <c r="L42" s="76"/>
      <c r="M42" s="13" t="str">
        <f t="shared" si="7"/>
        <v/>
      </c>
      <c r="N42" s="13" t="str">
        <f t="shared" si="8"/>
        <v/>
      </c>
      <c r="O42" s="13" t="e">
        <f>IF(AND(O41="",N42=N40),O40,IF(AND(F42="",A42&lt;&gt;"",H42=""),IF(ISNA(E42),"",IF(M42=0,IF(N42&lt;&gt;N41,INT(MAX(O$4:O41))+1,INT(MAX(O$4:O41)))+0.5,IF(N42&lt;&gt;N41,INT(MAX(O$4:O41))+1,INT(MAX(O$4:O41)))))))</f>
        <v>#N/A</v>
      </c>
      <c r="P42" s="10" t="str">
        <f t="shared" si="15"/>
        <v/>
      </c>
      <c r="Q42" s="10">
        <f t="shared" si="10"/>
        <v>1</v>
      </c>
      <c r="R42" s="10">
        <f t="shared" si="11"/>
        <v>1</v>
      </c>
      <c r="S42" s="10" t="str">
        <f t="shared" si="4"/>
        <v/>
      </c>
      <c r="T42" s="10" t="str">
        <f t="shared" si="5"/>
        <v/>
      </c>
    </row>
    <row r="43" spans="1:20" x14ac:dyDescent="0.25">
      <c r="A43" s="128"/>
      <c r="B43" s="81"/>
      <c r="C43" s="6"/>
      <c r="D43" s="125">
        <f t="shared" si="13"/>
        <v>0</v>
      </c>
      <c r="E43" s="89" t="e">
        <f t="shared" si="14"/>
        <v>#N/A</v>
      </c>
      <c r="F43" s="81"/>
      <c r="G43" s="179" t="e">
        <f t="shared" si="12"/>
        <v>#N/A</v>
      </c>
      <c r="H43" s="156"/>
      <c r="I43" s="110" t="e">
        <f t="shared" si="2"/>
        <v>#N/A</v>
      </c>
      <c r="J43" s="111" t="e">
        <f t="shared" si="3"/>
        <v>#N/A</v>
      </c>
      <c r="K43" s="78"/>
      <c r="L43" s="76"/>
      <c r="M43" s="13" t="str">
        <f t="shared" si="7"/>
        <v/>
      </c>
      <c r="N43" s="13" t="str">
        <f t="shared" si="8"/>
        <v/>
      </c>
      <c r="O43" s="13" t="e">
        <f>IF(AND(O42="",N43=N41),O41,IF(AND(F43="",A43&lt;&gt;"",H43=""),IF(ISNA(E43),"",IF(M43=0,IF(N43&lt;&gt;N42,INT(MAX(O$4:O42))+1,INT(MAX(O$4:O42)))+0.5,IF(N43&lt;&gt;N42,INT(MAX(O$4:O42))+1,INT(MAX(O$4:O42)))))))</f>
        <v>#N/A</v>
      </c>
      <c r="P43" s="10" t="str">
        <f t="shared" si="15"/>
        <v/>
      </c>
      <c r="Q43" s="10">
        <f t="shared" si="10"/>
        <v>1</v>
      </c>
      <c r="R43" s="10">
        <f t="shared" si="11"/>
        <v>1</v>
      </c>
      <c r="S43" s="10" t="str">
        <f t="shared" si="4"/>
        <v/>
      </c>
      <c r="T43" s="10" t="str">
        <f t="shared" si="5"/>
        <v/>
      </c>
    </row>
    <row r="44" spans="1:20" x14ac:dyDescent="0.25">
      <c r="A44" s="128"/>
      <c r="B44" s="81"/>
      <c r="C44" s="6"/>
      <c r="D44" s="125">
        <f t="shared" si="13"/>
        <v>0</v>
      </c>
      <c r="E44" s="89" t="e">
        <f t="shared" si="14"/>
        <v>#N/A</v>
      </c>
      <c r="F44" s="81"/>
      <c r="G44" s="179" t="e">
        <f t="shared" si="12"/>
        <v>#N/A</v>
      </c>
      <c r="H44" s="156"/>
      <c r="I44" s="110" t="e">
        <f t="shared" si="2"/>
        <v>#N/A</v>
      </c>
      <c r="J44" s="111" t="e">
        <f t="shared" si="3"/>
        <v>#N/A</v>
      </c>
      <c r="K44" s="78"/>
      <c r="L44" s="76"/>
      <c r="M44" s="13" t="str">
        <f t="shared" si="7"/>
        <v/>
      </c>
      <c r="N44" s="13" t="str">
        <f t="shared" si="8"/>
        <v/>
      </c>
      <c r="O44" s="13" t="e">
        <f>IF(AND(O43="",N44=N42),O42,IF(AND(F44="",A44&lt;&gt;"",H44=""),IF(ISNA(E44),"",IF(M44=0,IF(N44&lt;&gt;N43,INT(MAX(O$4:O43))+1,INT(MAX(O$4:O43)))+0.5,IF(N44&lt;&gt;N43,INT(MAX(O$4:O43))+1,INT(MAX(O$4:O43)))))))</f>
        <v>#N/A</v>
      </c>
      <c r="P44" s="10" t="str">
        <f t="shared" si="15"/>
        <v/>
      </c>
      <c r="Q44" s="10">
        <f t="shared" si="10"/>
        <v>1</v>
      </c>
      <c r="R44" s="10">
        <f t="shared" si="11"/>
        <v>1</v>
      </c>
      <c r="S44" s="10" t="str">
        <f t="shared" si="4"/>
        <v/>
      </c>
      <c r="T44" s="10" t="str">
        <f t="shared" si="5"/>
        <v/>
      </c>
    </row>
    <row r="45" spans="1:20" x14ac:dyDescent="0.25">
      <c r="A45" s="128"/>
      <c r="B45" s="81"/>
      <c r="C45" s="6"/>
      <c r="D45" s="125">
        <f t="shared" si="13"/>
        <v>0</v>
      </c>
      <c r="E45" s="89" t="e">
        <f t="shared" si="14"/>
        <v>#N/A</v>
      </c>
      <c r="F45" s="81"/>
      <c r="G45" s="179" t="e">
        <f t="shared" si="12"/>
        <v>#N/A</v>
      </c>
      <c r="H45" s="75"/>
      <c r="I45" s="110" t="e">
        <f t="shared" si="2"/>
        <v>#N/A</v>
      </c>
      <c r="J45" s="111" t="e">
        <f t="shared" si="3"/>
        <v>#N/A</v>
      </c>
      <c r="K45" s="78"/>
      <c r="L45" s="76"/>
      <c r="M45" s="13" t="str">
        <f t="shared" si="7"/>
        <v/>
      </c>
      <c r="N45" s="13" t="str">
        <f t="shared" si="8"/>
        <v/>
      </c>
      <c r="O45" s="13" t="e">
        <f>IF(AND(O44="",N45=N43),O43,IF(AND(F45="",A45&lt;&gt;"",H45=""),IF(ISNA(E45),"",IF(M45=0,IF(N45&lt;&gt;N44,INT(MAX(O$4:O44))+1,INT(MAX(O$4:O44)))+0.5,IF(N45&lt;&gt;N44,INT(MAX(O$4:O44))+1,INT(MAX(O$4:O44)))))))</f>
        <v>#N/A</v>
      </c>
      <c r="P45" s="10" t="str">
        <f t="shared" si="15"/>
        <v/>
      </c>
      <c r="Q45" s="10">
        <f t="shared" si="10"/>
        <v>1</v>
      </c>
      <c r="R45" s="10">
        <f t="shared" si="11"/>
        <v>1</v>
      </c>
      <c r="S45" s="10" t="str">
        <f t="shared" si="4"/>
        <v/>
      </c>
      <c r="T45" s="10" t="str">
        <f t="shared" si="5"/>
        <v/>
      </c>
    </row>
    <row r="46" spans="1:20" x14ac:dyDescent="0.25">
      <c r="A46" s="128"/>
      <c r="B46" s="131"/>
      <c r="C46" s="6"/>
      <c r="D46" s="125">
        <f t="shared" si="13"/>
        <v>0</v>
      </c>
      <c r="E46" s="89" t="e">
        <f t="shared" si="14"/>
        <v>#N/A</v>
      </c>
      <c r="F46" s="81"/>
      <c r="G46" s="179" t="e">
        <f t="shared" si="12"/>
        <v>#N/A</v>
      </c>
      <c r="H46" s="75"/>
      <c r="I46" s="110" t="e">
        <f t="shared" si="2"/>
        <v>#N/A</v>
      </c>
      <c r="J46" s="111" t="e">
        <f t="shared" si="3"/>
        <v>#N/A</v>
      </c>
      <c r="K46" s="78"/>
      <c r="L46" s="76"/>
      <c r="M46" s="13" t="str">
        <f t="shared" si="7"/>
        <v/>
      </c>
      <c r="N46" s="13" t="str">
        <f t="shared" si="8"/>
        <v/>
      </c>
      <c r="O46" s="13" t="e">
        <f>IF(AND(O45="",N46=N44),O44,IF(AND(F46="",A46&lt;&gt;"",H46=""),IF(ISNA(E46),"",IF(M46=0,IF(N46&lt;&gt;N45,INT(MAX(O$4:O45))+1,INT(MAX(O$4:O45)))+0.5,IF(N46&lt;&gt;N45,INT(MAX(O$4:O45))+1,INT(MAX(O$4:O45)))))))</f>
        <v>#N/A</v>
      </c>
      <c r="P46" s="10" t="str">
        <f t="shared" si="15"/>
        <v/>
      </c>
      <c r="Q46" s="10">
        <f t="shared" si="10"/>
        <v>1</v>
      </c>
      <c r="R46" s="10">
        <f t="shared" si="11"/>
        <v>1</v>
      </c>
      <c r="S46" s="10" t="str">
        <f t="shared" si="4"/>
        <v/>
      </c>
      <c r="T46" s="10" t="str">
        <f t="shared" si="5"/>
        <v/>
      </c>
    </row>
    <row r="47" spans="1:20" x14ac:dyDescent="0.25">
      <c r="A47" s="129"/>
      <c r="B47" s="131"/>
      <c r="C47" s="6"/>
      <c r="D47" s="125">
        <f t="shared" si="13"/>
        <v>0</v>
      </c>
      <c r="E47" s="89" t="e">
        <f t="shared" si="14"/>
        <v>#N/A</v>
      </c>
      <c r="F47" s="81"/>
      <c r="G47" s="179" t="e">
        <f t="shared" si="12"/>
        <v>#N/A</v>
      </c>
      <c r="H47" s="75"/>
      <c r="I47" s="110" t="e">
        <f t="shared" si="2"/>
        <v>#N/A</v>
      </c>
      <c r="J47" s="111" t="e">
        <f t="shared" si="3"/>
        <v>#N/A</v>
      </c>
      <c r="K47" s="78"/>
      <c r="L47" s="76"/>
      <c r="M47" s="13" t="str">
        <f t="shared" si="7"/>
        <v/>
      </c>
      <c r="N47" s="13" t="str">
        <f t="shared" si="8"/>
        <v/>
      </c>
      <c r="O47" s="13" t="e">
        <f>IF(AND(O46="",N47=N45),O45,IF(AND(F47="",A47&lt;&gt;"",H47=""),IF(ISNA(E47),"",IF(M47=0,IF(N47&lt;&gt;N46,INT(MAX(O$4:O46))+1,INT(MAX(O$4:O46)))+0.5,IF(N47&lt;&gt;N46,INT(MAX(O$4:O46))+1,INT(MAX(O$4:O46)))))))</f>
        <v>#N/A</v>
      </c>
      <c r="P47" s="10" t="str">
        <f t="shared" si="15"/>
        <v/>
      </c>
      <c r="Q47" s="10">
        <f t="shared" si="10"/>
        <v>1</v>
      </c>
      <c r="R47" s="10">
        <f t="shared" si="11"/>
        <v>1</v>
      </c>
      <c r="S47" s="10" t="str">
        <f t="shared" si="4"/>
        <v/>
      </c>
      <c r="T47" s="10" t="str">
        <f t="shared" si="5"/>
        <v/>
      </c>
    </row>
    <row r="48" spans="1:20" x14ac:dyDescent="0.25">
      <c r="A48" s="128"/>
      <c r="B48" s="131"/>
      <c r="C48" s="6"/>
      <c r="D48" s="125">
        <f t="shared" si="13"/>
        <v>0</v>
      </c>
      <c r="E48" s="89" t="e">
        <f t="shared" si="14"/>
        <v>#N/A</v>
      </c>
      <c r="F48" s="81"/>
      <c r="G48" s="179" t="e">
        <f t="shared" si="12"/>
        <v>#N/A</v>
      </c>
      <c r="H48" s="75"/>
      <c r="I48" s="110" t="e">
        <f t="shared" si="2"/>
        <v>#N/A</v>
      </c>
      <c r="J48" s="111" t="e">
        <f t="shared" si="3"/>
        <v>#N/A</v>
      </c>
      <c r="K48" s="78"/>
      <c r="L48" s="76"/>
      <c r="M48" s="13" t="str">
        <f t="shared" si="7"/>
        <v/>
      </c>
      <c r="N48" s="13" t="str">
        <f t="shared" si="8"/>
        <v/>
      </c>
      <c r="O48" s="13" t="e">
        <f>IF(AND(O47="",N48=N46),O46,IF(AND(F48="",A48&lt;&gt;"",H48=""),IF(ISNA(E48),"",IF(M48=0,IF(N48&lt;&gt;N47,INT(MAX(O$4:O47))+1,INT(MAX(O$4:O47)))+0.5,IF(N48&lt;&gt;N47,INT(MAX(O$4:O47))+1,INT(MAX(O$4:O47)))))))</f>
        <v>#N/A</v>
      </c>
      <c r="P48" s="10" t="str">
        <f t="shared" si="15"/>
        <v/>
      </c>
      <c r="Q48" s="10">
        <f t="shared" si="10"/>
        <v>1</v>
      </c>
      <c r="R48" s="10">
        <f t="shared" si="11"/>
        <v>1</v>
      </c>
      <c r="S48" s="10" t="str">
        <f t="shared" si="4"/>
        <v/>
      </c>
      <c r="T48" s="10" t="str">
        <f t="shared" si="5"/>
        <v/>
      </c>
    </row>
    <row r="49" spans="1:20" x14ac:dyDescent="0.25">
      <c r="A49" s="129"/>
      <c r="B49" s="131"/>
      <c r="C49" s="6"/>
      <c r="D49" s="125">
        <f t="shared" si="13"/>
        <v>0</v>
      </c>
      <c r="E49" s="89" t="e">
        <f t="shared" si="14"/>
        <v>#N/A</v>
      </c>
      <c r="F49" s="81"/>
      <c r="G49" s="179" t="e">
        <f t="shared" si="12"/>
        <v>#N/A</v>
      </c>
      <c r="H49" s="75"/>
      <c r="I49" s="110" t="e">
        <f t="shared" si="2"/>
        <v>#N/A</v>
      </c>
      <c r="J49" s="111" t="e">
        <f t="shared" si="3"/>
        <v>#N/A</v>
      </c>
      <c r="K49" s="78"/>
      <c r="L49" s="76"/>
      <c r="M49" s="13" t="str">
        <f t="shared" si="7"/>
        <v/>
      </c>
      <c r="N49" s="13" t="str">
        <f t="shared" si="8"/>
        <v/>
      </c>
      <c r="O49" s="13" t="e">
        <f>IF(AND(O48="",N49=N47),O47,IF(AND(F49="",A49&lt;&gt;"",H49=""),IF(ISNA(E49),"",IF(M49=0,IF(N49&lt;&gt;N48,INT(MAX(O$4:O48))+1,INT(MAX(O$4:O48)))+0.5,IF(N49&lt;&gt;N48,INT(MAX(O$4:O48))+1,INT(MAX(O$4:O48)))))))</f>
        <v>#N/A</v>
      </c>
      <c r="P49" s="10" t="str">
        <f t="shared" si="15"/>
        <v/>
      </c>
      <c r="Q49" s="10">
        <f t="shared" si="10"/>
        <v>1</v>
      </c>
      <c r="R49" s="10">
        <f t="shared" si="11"/>
        <v>1</v>
      </c>
      <c r="S49" s="10" t="str">
        <f t="shared" si="4"/>
        <v/>
      </c>
      <c r="T49" s="10" t="str">
        <f t="shared" si="5"/>
        <v/>
      </c>
    </row>
    <row r="50" spans="1:20" x14ac:dyDescent="0.25">
      <c r="A50" s="128"/>
      <c r="B50" s="131"/>
      <c r="C50" s="6"/>
      <c r="D50" s="125">
        <f t="shared" si="13"/>
        <v>0</v>
      </c>
      <c r="E50" s="89" t="e">
        <f t="shared" si="14"/>
        <v>#N/A</v>
      </c>
      <c r="F50" s="81"/>
      <c r="G50" s="179" t="e">
        <f t="shared" si="12"/>
        <v>#N/A</v>
      </c>
      <c r="H50" s="75"/>
      <c r="I50" s="110" t="e">
        <f t="shared" si="2"/>
        <v>#N/A</v>
      </c>
      <c r="J50" s="111" t="e">
        <f t="shared" si="3"/>
        <v>#N/A</v>
      </c>
      <c r="K50" s="78"/>
      <c r="L50" s="76"/>
      <c r="M50" s="13" t="str">
        <f t="shared" si="7"/>
        <v/>
      </c>
      <c r="N50" s="13" t="str">
        <f t="shared" si="8"/>
        <v/>
      </c>
      <c r="O50" s="13" t="e">
        <f>IF(AND(O49="",N50=N48),O48,IF(AND(F50="",A50&lt;&gt;"",H50=""),IF(ISNA(E50),"",IF(M50=0,IF(N50&lt;&gt;N49,INT(MAX(O$4:O49))+1,INT(MAX(O$4:O49)))+0.5,IF(N50&lt;&gt;N49,INT(MAX(O$4:O49))+1,INT(MAX(O$4:O49)))))))</f>
        <v>#N/A</v>
      </c>
      <c r="P50" s="10" t="str">
        <f t="shared" si="15"/>
        <v/>
      </c>
      <c r="Q50" s="10">
        <f t="shared" si="10"/>
        <v>1</v>
      </c>
      <c r="R50" s="10">
        <f t="shared" si="11"/>
        <v>1</v>
      </c>
      <c r="S50" s="10" t="str">
        <f t="shared" si="4"/>
        <v/>
      </c>
      <c r="T50" s="10" t="str">
        <f t="shared" si="5"/>
        <v/>
      </c>
    </row>
    <row r="51" spans="1:20" x14ac:dyDescent="0.25">
      <c r="A51" s="129"/>
      <c r="B51" s="131"/>
      <c r="C51" s="6"/>
      <c r="D51" s="125">
        <f t="shared" si="13"/>
        <v>0</v>
      </c>
      <c r="E51" s="89" t="e">
        <f t="shared" si="14"/>
        <v>#N/A</v>
      </c>
      <c r="F51" s="81"/>
      <c r="G51" s="179" t="e">
        <f t="shared" si="12"/>
        <v>#N/A</v>
      </c>
      <c r="H51" s="75"/>
      <c r="I51" s="110" t="e">
        <f t="shared" si="2"/>
        <v>#N/A</v>
      </c>
      <c r="J51" s="111" t="e">
        <f t="shared" si="3"/>
        <v>#N/A</v>
      </c>
      <c r="K51" s="78"/>
      <c r="L51" s="76"/>
      <c r="M51" s="13" t="str">
        <f t="shared" si="7"/>
        <v/>
      </c>
      <c r="N51" s="13" t="str">
        <f t="shared" si="8"/>
        <v/>
      </c>
      <c r="O51" s="13" t="e">
        <f>IF(AND(O50="",N51=N49),O49,IF(AND(F51="",A51&lt;&gt;"",H51=""),IF(ISNA(E51),"",IF(M51=0,IF(N51&lt;&gt;N50,INT(MAX(O$4:O50))+1,INT(MAX(O$4:O50)))+0.5,IF(N51&lt;&gt;N50,INT(MAX(O$4:O50))+1,INT(MAX(O$4:O50)))))))</f>
        <v>#N/A</v>
      </c>
      <c r="P51" s="10" t="str">
        <f t="shared" si="15"/>
        <v/>
      </c>
      <c r="Q51" s="10">
        <f t="shared" si="10"/>
        <v>1</v>
      </c>
      <c r="R51" s="10">
        <f t="shared" si="11"/>
        <v>1</v>
      </c>
      <c r="S51" s="10" t="str">
        <f t="shared" si="4"/>
        <v/>
      </c>
      <c r="T51" s="10" t="str">
        <f t="shared" si="5"/>
        <v/>
      </c>
    </row>
    <row r="52" spans="1:20" x14ac:dyDescent="0.25">
      <c r="A52" s="128"/>
      <c r="B52" s="131"/>
      <c r="C52" s="6"/>
      <c r="D52" s="125">
        <f t="shared" si="13"/>
        <v>0</v>
      </c>
      <c r="E52" s="89" t="e">
        <f t="shared" si="14"/>
        <v>#N/A</v>
      </c>
      <c r="F52" s="81"/>
      <c r="G52" s="179" t="e">
        <f t="shared" si="12"/>
        <v>#N/A</v>
      </c>
      <c r="H52" s="75"/>
      <c r="I52" s="110" t="e">
        <f t="shared" si="2"/>
        <v>#N/A</v>
      </c>
      <c r="J52" s="111" t="e">
        <f t="shared" si="3"/>
        <v>#N/A</v>
      </c>
      <c r="K52" s="78"/>
      <c r="L52" s="76"/>
      <c r="M52" s="13" t="str">
        <f t="shared" si="7"/>
        <v/>
      </c>
      <c r="N52" s="13" t="str">
        <f t="shared" si="8"/>
        <v/>
      </c>
      <c r="O52" s="13" t="e">
        <f>IF(AND(O51="",N52=N50),O50,IF(AND(F52="",A52&lt;&gt;"",H52=""),IF(ISNA(E52),"",IF(M52=0,IF(N52&lt;&gt;N51,INT(MAX(O$4:O51))+1,INT(MAX(O$4:O51)))+0.5,IF(N52&lt;&gt;N51,INT(MAX(O$4:O51))+1,INT(MAX(O$4:O51)))))))</f>
        <v>#N/A</v>
      </c>
      <c r="P52" s="10" t="str">
        <f t="shared" si="15"/>
        <v/>
      </c>
      <c r="Q52" s="10">
        <f t="shared" si="10"/>
        <v>1</v>
      </c>
      <c r="R52" s="10">
        <f t="shared" si="11"/>
        <v>1</v>
      </c>
      <c r="S52" s="10" t="str">
        <f t="shared" si="4"/>
        <v/>
      </c>
      <c r="T52" s="10" t="str">
        <f t="shared" si="5"/>
        <v/>
      </c>
    </row>
    <row r="53" spans="1:20" x14ac:dyDescent="0.25">
      <c r="A53" s="129"/>
      <c r="B53" s="131"/>
      <c r="C53" s="6"/>
      <c r="D53" s="125">
        <f t="shared" si="13"/>
        <v>0</v>
      </c>
      <c r="E53" s="89" t="e">
        <f t="shared" si="14"/>
        <v>#N/A</v>
      </c>
      <c r="F53" s="81"/>
      <c r="G53" s="179" t="e">
        <f t="shared" si="12"/>
        <v>#N/A</v>
      </c>
      <c r="H53" s="75"/>
      <c r="I53" s="110" t="e">
        <f t="shared" si="2"/>
        <v>#N/A</v>
      </c>
      <c r="J53" s="111" t="e">
        <f t="shared" si="3"/>
        <v>#N/A</v>
      </c>
      <c r="K53" s="78"/>
      <c r="L53" s="76"/>
      <c r="M53" s="13" t="str">
        <f t="shared" si="7"/>
        <v/>
      </c>
      <c r="N53" s="13" t="str">
        <f t="shared" si="8"/>
        <v/>
      </c>
      <c r="O53" s="13" t="e">
        <f>IF(AND(O52="",N53=N51),O51,IF(AND(F53="",A53&lt;&gt;"",H53=""),IF(ISNA(E53),"",IF(M53=0,IF(N53&lt;&gt;N52,INT(MAX(O$4:O52))+1,INT(MAX(O$4:O52)))+0.5,IF(N53&lt;&gt;N52,INT(MAX(O$4:O52))+1,INT(MAX(O$4:O52)))))))</f>
        <v>#N/A</v>
      </c>
      <c r="P53" s="10" t="str">
        <f t="shared" si="15"/>
        <v/>
      </c>
      <c r="Q53" s="10">
        <f t="shared" si="10"/>
        <v>1</v>
      </c>
      <c r="R53" s="10">
        <f t="shared" si="11"/>
        <v>1</v>
      </c>
      <c r="S53" s="10" t="str">
        <f t="shared" si="4"/>
        <v/>
      </c>
      <c r="T53" s="10" t="str">
        <f t="shared" si="5"/>
        <v/>
      </c>
    </row>
    <row r="54" spans="1:20" x14ac:dyDescent="0.25">
      <c r="A54" s="128"/>
      <c r="B54" s="131"/>
      <c r="C54" s="6"/>
      <c r="D54" s="125">
        <f t="shared" si="13"/>
        <v>0</v>
      </c>
      <c r="E54" s="89" t="e">
        <f t="shared" si="14"/>
        <v>#N/A</v>
      </c>
      <c r="F54" s="81"/>
      <c r="G54" s="179" t="e">
        <f t="shared" si="12"/>
        <v>#N/A</v>
      </c>
      <c r="H54" s="75"/>
      <c r="I54" s="110" t="e">
        <f t="shared" si="2"/>
        <v>#N/A</v>
      </c>
      <c r="J54" s="111" t="e">
        <f t="shared" si="3"/>
        <v>#N/A</v>
      </c>
      <c r="K54" s="78"/>
      <c r="L54" s="76"/>
      <c r="M54" s="13" t="str">
        <f t="shared" si="7"/>
        <v/>
      </c>
      <c r="N54" s="13" t="str">
        <f t="shared" si="8"/>
        <v/>
      </c>
      <c r="O54" s="13" t="e">
        <f>IF(AND(O53="",N54=N52),O52,IF(AND(F54="",A54&lt;&gt;"",H54=""),IF(ISNA(E54),"",IF(M54=0,IF(N54&lt;&gt;N53,INT(MAX(O$4:O53))+1,INT(MAX(O$4:O53)))+0.5,IF(N54&lt;&gt;N53,INT(MAX(O$4:O53))+1,INT(MAX(O$4:O53)))))))</f>
        <v>#N/A</v>
      </c>
      <c r="P54" s="10" t="str">
        <f t="shared" si="15"/>
        <v/>
      </c>
      <c r="Q54" s="10">
        <f t="shared" si="10"/>
        <v>1</v>
      </c>
      <c r="R54" s="10">
        <f t="shared" si="11"/>
        <v>1</v>
      </c>
      <c r="S54" s="10" t="str">
        <f t="shared" si="4"/>
        <v/>
      </c>
      <c r="T54" s="10" t="str">
        <f t="shared" si="5"/>
        <v/>
      </c>
    </row>
    <row r="55" spans="1:20" x14ac:dyDescent="0.25">
      <c r="A55" s="129"/>
      <c r="B55" s="131"/>
      <c r="C55" s="6"/>
      <c r="D55" s="125">
        <f t="shared" si="13"/>
        <v>0</v>
      </c>
      <c r="E55" s="89" t="e">
        <f t="shared" si="14"/>
        <v>#N/A</v>
      </c>
      <c r="F55" s="81"/>
      <c r="G55" s="179" t="e">
        <f t="shared" si="12"/>
        <v>#N/A</v>
      </c>
      <c r="H55" s="75"/>
      <c r="I55" s="110" t="e">
        <f t="shared" si="2"/>
        <v>#N/A</v>
      </c>
      <c r="J55" s="111" t="e">
        <f t="shared" si="3"/>
        <v>#N/A</v>
      </c>
      <c r="K55" s="78"/>
      <c r="L55" s="76"/>
      <c r="M55" s="13" t="str">
        <f t="shared" si="7"/>
        <v/>
      </c>
      <c r="N55" s="13" t="str">
        <f t="shared" si="8"/>
        <v/>
      </c>
      <c r="O55" s="13" t="e">
        <f>IF(AND(O54="",N55=N53),O53,IF(AND(F55="",A55&lt;&gt;"",H55=""),IF(ISNA(E55),"",IF(M55=0,IF(N55&lt;&gt;N54,INT(MAX(O$4:O54))+1,INT(MAX(O$4:O54)))+0.5,IF(N55&lt;&gt;N54,INT(MAX(O$4:O54))+1,INT(MAX(O$4:O54)))))))</f>
        <v>#N/A</v>
      </c>
      <c r="P55" s="10" t="str">
        <f t="shared" si="15"/>
        <v/>
      </c>
      <c r="Q55" s="10">
        <f t="shared" si="10"/>
        <v>1</v>
      </c>
      <c r="R55" s="10">
        <f t="shared" si="11"/>
        <v>1</v>
      </c>
      <c r="S55" s="10" t="str">
        <f t="shared" si="4"/>
        <v/>
      </c>
      <c r="T55" s="10" t="str">
        <f t="shared" si="5"/>
        <v/>
      </c>
    </row>
    <row r="56" spans="1:20" x14ac:dyDescent="0.25">
      <c r="A56" s="128"/>
      <c r="B56" s="131"/>
      <c r="C56" s="6"/>
      <c r="D56" s="125">
        <f t="shared" si="13"/>
        <v>0</v>
      </c>
      <c r="E56" s="89" t="e">
        <f t="shared" si="14"/>
        <v>#N/A</v>
      </c>
      <c r="F56" s="81"/>
      <c r="G56" s="179" t="e">
        <f t="shared" si="12"/>
        <v>#N/A</v>
      </c>
      <c r="H56" s="75"/>
      <c r="I56" s="110" t="e">
        <f t="shared" si="2"/>
        <v>#N/A</v>
      </c>
      <c r="J56" s="111" t="e">
        <f t="shared" si="3"/>
        <v>#N/A</v>
      </c>
      <c r="K56" s="78"/>
      <c r="L56" s="76"/>
      <c r="M56" s="13" t="str">
        <f t="shared" si="7"/>
        <v/>
      </c>
      <c r="N56" s="13" t="str">
        <f t="shared" si="8"/>
        <v/>
      </c>
      <c r="O56" s="13" t="e">
        <f>IF(AND(O55="",N56=N54),O54,IF(AND(F56="",A56&lt;&gt;"",H56=""),IF(ISNA(E56),"",IF(M56=0,IF(N56&lt;&gt;N55,INT(MAX(O$4:O55))+1,INT(MAX(O$4:O55)))+0.5,IF(N56&lt;&gt;N55,INT(MAX(O$4:O55))+1,INT(MAX(O$4:O55)))))))</f>
        <v>#N/A</v>
      </c>
      <c r="P56" s="10" t="str">
        <f t="shared" si="15"/>
        <v/>
      </c>
      <c r="Q56" s="10">
        <f t="shared" si="10"/>
        <v>1</v>
      </c>
      <c r="R56" s="10">
        <f t="shared" si="11"/>
        <v>1</v>
      </c>
      <c r="S56" s="10" t="str">
        <f t="shared" si="4"/>
        <v/>
      </c>
      <c r="T56" s="10" t="str">
        <f t="shared" si="5"/>
        <v/>
      </c>
    </row>
    <row r="57" spans="1:20" x14ac:dyDescent="0.25">
      <c r="A57" s="129"/>
      <c r="B57" s="131"/>
      <c r="C57" s="6"/>
      <c r="D57" s="125">
        <f t="shared" si="13"/>
        <v>0</v>
      </c>
      <c r="E57" s="89" t="e">
        <f t="shared" si="14"/>
        <v>#N/A</v>
      </c>
      <c r="F57" s="81"/>
      <c r="G57" s="179" t="e">
        <f t="shared" si="12"/>
        <v>#N/A</v>
      </c>
      <c r="H57" s="75"/>
      <c r="I57" s="110" t="e">
        <f t="shared" si="2"/>
        <v>#N/A</v>
      </c>
      <c r="J57" s="111" t="e">
        <f t="shared" si="3"/>
        <v>#N/A</v>
      </c>
      <c r="K57" s="78"/>
      <c r="L57" s="76"/>
      <c r="M57" s="13" t="str">
        <f t="shared" si="7"/>
        <v/>
      </c>
      <c r="N57" s="13" t="str">
        <f t="shared" si="8"/>
        <v/>
      </c>
      <c r="O57" s="13" t="e">
        <f>IF(AND(O56="",N57=N55),O55,IF(AND(F57="",A57&lt;&gt;"",H57=""),IF(ISNA(E57),"",IF(M57=0,IF(N57&lt;&gt;N56,INT(MAX(O$4:O56))+1,INT(MAX(O$4:O56)))+0.5,IF(N57&lt;&gt;N56,INT(MAX(O$4:O56))+1,INT(MAX(O$4:O56)))))))</f>
        <v>#N/A</v>
      </c>
      <c r="P57" s="10" t="str">
        <f t="shared" si="15"/>
        <v/>
      </c>
      <c r="Q57" s="10">
        <f t="shared" si="10"/>
        <v>1</v>
      </c>
      <c r="R57" s="10">
        <f t="shared" si="11"/>
        <v>1</v>
      </c>
      <c r="S57" s="10" t="str">
        <f t="shared" si="4"/>
        <v/>
      </c>
      <c r="T57" s="10" t="str">
        <f t="shared" si="5"/>
        <v/>
      </c>
    </row>
    <row r="58" spans="1:20" x14ac:dyDescent="0.25">
      <c r="A58" s="128"/>
      <c r="B58" s="131"/>
      <c r="C58" s="6"/>
      <c r="D58" s="125">
        <f t="shared" si="13"/>
        <v>0</v>
      </c>
      <c r="E58" s="89" t="e">
        <f t="shared" si="14"/>
        <v>#N/A</v>
      </c>
      <c r="F58" s="81"/>
      <c r="G58" s="179" t="e">
        <f t="shared" si="12"/>
        <v>#N/A</v>
      </c>
      <c r="H58" s="75"/>
      <c r="I58" s="110" t="e">
        <f t="shared" si="2"/>
        <v>#N/A</v>
      </c>
      <c r="J58" s="111" t="e">
        <f t="shared" si="3"/>
        <v>#N/A</v>
      </c>
      <c r="K58" s="78"/>
      <c r="L58" s="76"/>
      <c r="M58" s="13" t="str">
        <f t="shared" si="7"/>
        <v/>
      </c>
      <c r="N58" s="13" t="str">
        <f t="shared" si="8"/>
        <v/>
      </c>
      <c r="O58" s="13" t="e">
        <f>IF(AND(O57="",N58=N56),O56,IF(AND(F58="",A58&lt;&gt;"",H58=""),IF(ISNA(E58),"",IF(M58=0,IF(N58&lt;&gt;N57,INT(MAX(O$4:O57))+1,INT(MAX(O$4:O57)))+0.5,IF(N58&lt;&gt;N57,INT(MAX(O$4:O57))+1,INT(MAX(O$4:O57)))))))</f>
        <v>#N/A</v>
      </c>
      <c r="P58" s="10" t="str">
        <f t="shared" si="15"/>
        <v/>
      </c>
      <c r="Q58" s="10">
        <f t="shared" si="10"/>
        <v>1</v>
      </c>
      <c r="R58" s="10">
        <f t="shared" si="11"/>
        <v>1</v>
      </c>
      <c r="S58" s="10" t="str">
        <f t="shared" si="4"/>
        <v/>
      </c>
      <c r="T58" s="10" t="str">
        <f t="shared" si="5"/>
        <v/>
      </c>
    </row>
    <row r="59" spans="1:20" x14ac:dyDescent="0.25">
      <c r="A59" s="129"/>
      <c r="B59" s="131"/>
      <c r="C59" s="6"/>
      <c r="D59" s="125">
        <f t="shared" si="13"/>
        <v>0</v>
      </c>
      <c r="E59" s="89" t="e">
        <f t="shared" si="14"/>
        <v>#N/A</v>
      </c>
      <c r="F59" s="81"/>
      <c r="G59" s="179" t="e">
        <f t="shared" si="12"/>
        <v>#N/A</v>
      </c>
      <c r="H59" s="75"/>
      <c r="I59" s="110" t="e">
        <f t="shared" si="2"/>
        <v>#N/A</v>
      </c>
      <c r="J59" s="111" t="e">
        <f t="shared" si="3"/>
        <v>#N/A</v>
      </c>
      <c r="K59" s="78"/>
      <c r="L59" s="76"/>
      <c r="M59" s="13" t="str">
        <f t="shared" si="7"/>
        <v/>
      </c>
      <c r="N59" s="13" t="str">
        <f t="shared" si="8"/>
        <v/>
      </c>
      <c r="O59" s="13" t="e">
        <f>IF(AND(O58="",N59=N57),O57,IF(AND(F59="",A59&lt;&gt;"",H59=""),IF(ISNA(E59),"",IF(M59=0,IF(N59&lt;&gt;N58,INT(MAX(O$4:O58))+1,INT(MAX(O$4:O58)))+0.5,IF(N59&lt;&gt;N58,INT(MAX(O$4:O58))+1,INT(MAX(O$4:O58)))))))</f>
        <v>#N/A</v>
      </c>
      <c r="P59" s="10" t="str">
        <f t="shared" si="15"/>
        <v/>
      </c>
      <c r="Q59" s="10">
        <f t="shared" si="10"/>
        <v>1</v>
      </c>
      <c r="R59" s="10">
        <f t="shared" si="11"/>
        <v>1</v>
      </c>
      <c r="S59" s="10" t="str">
        <f t="shared" si="4"/>
        <v/>
      </c>
      <c r="T59" s="10" t="str">
        <f t="shared" si="5"/>
        <v/>
      </c>
    </row>
    <row r="60" spans="1:20" x14ac:dyDescent="0.25">
      <c r="A60" s="128"/>
      <c r="B60" s="131"/>
      <c r="C60" s="6"/>
      <c r="D60" s="125">
        <f t="shared" si="13"/>
        <v>0</v>
      </c>
      <c r="E60" s="89" t="e">
        <f t="shared" si="14"/>
        <v>#N/A</v>
      </c>
      <c r="F60" s="81"/>
      <c r="G60" s="179" t="e">
        <f t="shared" si="12"/>
        <v>#N/A</v>
      </c>
      <c r="H60" s="75"/>
      <c r="I60" s="110" t="e">
        <f t="shared" si="2"/>
        <v>#N/A</v>
      </c>
      <c r="J60" s="111" t="e">
        <f t="shared" si="3"/>
        <v>#N/A</v>
      </c>
      <c r="K60" s="78"/>
      <c r="L60" s="76"/>
      <c r="M60" s="13" t="str">
        <f t="shared" si="7"/>
        <v/>
      </c>
      <c r="N60" s="13" t="str">
        <f t="shared" si="8"/>
        <v/>
      </c>
      <c r="O60" s="13" t="e">
        <f>IF(AND(O59="",N60=N58),O58,IF(AND(F60="",A60&lt;&gt;"",H60=""),IF(ISNA(E60),"",IF(M60=0,IF(N60&lt;&gt;N59,INT(MAX(O$4:O59))+1,INT(MAX(O$4:O59)))+0.5,IF(N60&lt;&gt;N59,INT(MAX(O$4:O59))+1,INT(MAX(O$4:O59)))))))</f>
        <v>#N/A</v>
      </c>
      <c r="P60" s="10" t="str">
        <f t="shared" si="15"/>
        <v/>
      </c>
      <c r="Q60" s="10">
        <f t="shared" si="10"/>
        <v>1</v>
      </c>
      <c r="R60" s="10">
        <f t="shared" si="11"/>
        <v>1</v>
      </c>
      <c r="S60" s="10" t="str">
        <f t="shared" si="4"/>
        <v/>
      </c>
      <c r="T60" s="10" t="str">
        <f t="shared" si="5"/>
        <v/>
      </c>
    </row>
    <row r="61" spans="1:20" x14ac:dyDescent="0.25">
      <c r="A61" s="129"/>
      <c r="B61" s="131"/>
      <c r="C61" s="6"/>
      <c r="D61" s="125">
        <f t="shared" si="13"/>
        <v>0</v>
      </c>
      <c r="E61" s="89" t="e">
        <f t="shared" si="14"/>
        <v>#N/A</v>
      </c>
      <c r="F61" s="81"/>
      <c r="G61" s="179" t="e">
        <f t="shared" si="12"/>
        <v>#N/A</v>
      </c>
      <c r="H61" s="75"/>
      <c r="I61" s="110" t="e">
        <f t="shared" si="2"/>
        <v>#N/A</v>
      </c>
      <c r="J61" s="111" t="e">
        <f t="shared" si="3"/>
        <v>#N/A</v>
      </c>
      <c r="K61" s="78"/>
      <c r="L61" s="76"/>
      <c r="M61" s="13" t="str">
        <f t="shared" si="7"/>
        <v/>
      </c>
      <c r="N61" s="13" t="str">
        <f t="shared" si="8"/>
        <v/>
      </c>
      <c r="O61" s="13" t="e">
        <f>IF(AND(O60="",N61=N59),O59,IF(AND(F61="",A61&lt;&gt;"",H61=""),IF(ISNA(E61),"",IF(M61=0,IF(N61&lt;&gt;N60,INT(MAX(O$4:O60))+1,INT(MAX(O$4:O60)))+0.5,IF(N61&lt;&gt;N60,INT(MAX(O$4:O60))+1,INT(MAX(O$4:O60)))))))</f>
        <v>#N/A</v>
      </c>
      <c r="P61" s="10" t="str">
        <f t="shared" si="15"/>
        <v/>
      </c>
      <c r="Q61" s="10">
        <f t="shared" si="10"/>
        <v>1</v>
      </c>
      <c r="R61" s="10">
        <f t="shared" si="11"/>
        <v>1</v>
      </c>
      <c r="S61" s="10" t="str">
        <f t="shared" si="4"/>
        <v/>
      </c>
      <c r="T61" s="10" t="str">
        <f t="shared" si="5"/>
        <v/>
      </c>
    </row>
    <row r="62" spans="1:20" x14ac:dyDescent="0.25">
      <c r="A62" s="128"/>
      <c r="B62" s="131"/>
      <c r="C62" s="6"/>
      <c r="D62" s="125">
        <f t="shared" si="13"/>
        <v>0</v>
      </c>
      <c r="E62" s="89" t="e">
        <f t="shared" si="14"/>
        <v>#N/A</v>
      </c>
      <c r="F62" s="81"/>
      <c r="G62" s="179" t="e">
        <f t="shared" si="12"/>
        <v>#N/A</v>
      </c>
      <c r="H62" s="75"/>
      <c r="I62" s="110" t="e">
        <f t="shared" si="2"/>
        <v>#N/A</v>
      </c>
      <c r="J62" s="111" t="e">
        <f t="shared" si="3"/>
        <v>#N/A</v>
      </c>
      <c r="K62" s="78"/>
      <c r="L62" s="76"/>
      <c r="M62" s="13" t="str">
        <f t="shared" si="7"/>
        <v/>
      </c>
      <c r="N62" s="13" t="str">
        <f t="shared" si="8"/>
        <v/>
      </c>
      <c r="O62" s="13" t="e">
        <f>IF(AND(O61="",N62=N60),O60,IF(AND(F62="",A62&lt;&gt;"",H62=""),IF(ISNA(E62),"",IF(M62=0,IF(N62&lt;&gt;N61,INT(MAX(O$4:O61))+1,INT(MAX(O$4:O61)))+0.5,IF(N62&lt;&gt;N61,INT(MAX(O$4:O61))+1,INT(MAX(O$4:O61)))))))</f>
        <v>#N/A</v>
      </c>
      <c r="P62" s="10" t="str">
        <f t="shared" si="15"/>
        <v/>
      </c>
      <c r="Q62" s="10">
        <f t="shared" si="10"/>
        <v>1</v>
      </c>
      <c r="R62" s="10">
        <f t="shared" si="11"/>
        <v>1</v>
      </c>
      <c r="S62" s="10" t="str">
        <f t="shared" si="4"/>
        <v/>
      </c>
      <c r="T62" s="10" t="str">
        <f t="shared" si="5"/>
        <v/>
      </c>
    </row>
    <row r="63" spans="1:20" x14ac:dyDescent="0.25">
      <c r="A63" s="129"/>
      <c r="B63" s="131"/>
      <c r="C63" s="6"/>
      <c r="D63" s="125">
        <f t="shared" si="13"/>
        <v>0</v>
      </c>
      <c r="E63" s="89" t="e">
        <f t="shared" si="14"/>
        <v>#N/A</v>
      </c>
      <c r="F63" s="81"/>
      <c r="G63" s="179" t="e">
        <f t="shared" si="12"/>
        <v>#N/A</v>
      </c>
      <c r="H63" s="75"/>
      <c r="I63" s="110" t="e">
        <f t="shared" si="2"/>
        <v>#N/A</v>
      </c>
      <c r="J63" s="111" t="e">
        <f t="shared" si="3"/>
        <v>#N/A</v>
      </c>
      <c r="K63" s="78"/>
      <c r="L63" s="76"/>
      <c r="M63" s="13" t="str">
        <f t="shared" si="7"/>
        <v/>
      </c>
      <c r="N63" s="13" t="str">
        <f t="shared" si="8"/>
        <v/>
      </c>
      <c r="O63" s="13" t="e">
        <f>IF(AND(O62="",N63=N61),O61,IF(AND(F63="",A63&lt;&gt;"",H63=""),IF(ISNA(E63),"",IF(M63=0,IF(N63&lt;&gt;N62,INT(MAX(O$4:O62))+1,INT(MAX(O$4:O62)))+0.5,IF(N63&lt;&gt;N62,INT(MAX(O$4:O62))+1,INT(MAX(O$4:O62)))))))</f>
        <v>#N/A</v>
      </c>
      <c r="P63" s="10" t="str">
        <f t="shared" si="15"/>
        <v/>
      </c>
      <c r="Q63" s="10">
        <f t="shared" si="10"/>
        <v>1</v>
      </c>
      <c r="R63" s="10">
        <f t="shared" si="11"/>
        <v>1</v>
      </c>
      <c r="S63" s="10" t="str">
        <f t="shared" si="4"/>
        <v/>
      </c>
      <c r="T63" s="10" t="str">
        <f t="shared" si="5"/>
        <v/>
      </c>
    </row>
    <row r="64" spans="1:20" x14ac:dyDescent="0.25">
      <c r="A64" s="128"/>
      <c r="B64" s="131"/>
      <c r="C64" s="6"/>
      <c r="D64" s="125">
        <f t="shared" si="13"/>
        <v>0</v>
      </c>
      <c r="E64" s="89" t="e">
        <f t="shared" si="14"/>
        <v>#N/A</v>
      </c>
      <c r="F64" s="81"/>
      <c r="G64" s="179" t="e">
        <f t="shared" si="12"/>
        <v>#N/A</v>
      </c>
      <c r="H64" s="75"/>
      <c r="I64" s="110" t="e">
        <f t="shared" si="2"/>
        <v>#N/A</v>
      </c>
      <c r="J64" s="111" t="e">
        <f t="shared" si="3"/>
        <v>#N/A</v>
      </c>
      <c r="K64" s="78"/>
      <c r="L64" s="76"/>
      <c r="M64" s="13" t="str">
        <f t="shared" si="7"/>
        <v/>
      </c>
      <c r="N64" s="13" t="str">
        <f t="shared" si="8"/>
        <v/>
      </c>
      <c r="O64" s="13" t="e">
        <f>IF(AND(O63="",N64=N62),O62,IF(AND(F64="",A64&lt;&gt;"",H64=""),IF(ISNA(E64),"",IF(M64=0,IF(N64&lt;&gt;N63,INT(MAX(O$4:O63))+1,INT(MAX(O$4:O63)))+0.5,IF(N64&lt;&gt;N63,INT(MAX(O$4:O63))+1,INT(MAX(O$4:O63)))))))</f>
        <v>#N/A</v>
      </c>
      <c r="P64" s="10" t="str">
        <f t="shared" si="15"/>
        <v/>
      </c>
      <c r="Q64" s="10">
        <f t="shared" si="10"/>
        <v>1</v>
      </c>
      <c r="R64" s="10">
        <f t="shared" si="11"/>
        <v>1</v>
      </c>
      <c r="S64" s="10" t="str">
        <f t="shared" si="4"/>
        <v/>
      </c>
      <c r="T64" s="10" t="str">
        <f t="shared" si="5"/>
        <v/>
      </c>
    </row>
    <row r="65" spans="1:20" x14ac:dyDescent="0.25">
      <c r="A65" s="129"/>
      <c r="B65" s="131"/>
      <c r="C65" s="6"/>
      <c r="D65" s="125">
        <f t="shared" si="13"/>
        <v>0</v>
      </c>
      <c r="E65" s="89" t="e">
        <f t="shared" si="14"/>
        <v>#N/A</v>
      </c>
      <c r="F65" s="81"/>
      <c r="G65" s="179" t="e">
        <f t="shared" si="12"/>
        <v>#N/A</v>
      </c>
      <c r="H65" s="75"/>
      <c r="I65" s="110" t="e">
        <f t="shared" si="2"/>
        <v>#N/A</v>
      </c>
      <c r="J65" s="111" t="e">
        <f t="shared" si="3"/>
        <v>#N/A</v>
      </c>
      <c r="K65" s="78"/>
      <c r="L65" s="76"/>
      <c r="M65" s="13" t="str">
        <f t="shared" si="7"/>
        <v/>
      </c>
      <c r="N65" s="13" t="str">
        <f t="shared" si="8"/>
        <v/>
      </c>
      <c r="O65" s="13" t="e">
        <f>IF(AND(O64="",N65=N63),O63,IF(AND(F65="",A65&lt;&gt;"",H65=""),IF(ISNA(E65),"",IF(M65=0,IF(N65&lt;&gt;N64,INT(MAX(O$4:O64))+1,INT(MAX(O$4:O64)))+0.5,IF(N65&lt;&gt;N64,INT(MAX(O$4:O64))+1,INT(MAX(O$4:O64)))))))</f>
        <v>#N/A</v>
      </c>
      <c r="P65" s="10" t="str">
        <f t="shared" si="15"/>
        <v/>
      </c>
      <c r="Q65" s="10">
        <f t="shared" si="10"/>
        <v>1</v>
      </c>
      <c r="R65" s="10">
        <f t="shared" si="11"/>
        <v>1</v>
      </c>
      <c r="S65" s="10" t="str">
        <f t="shared" si="4"/>
        <v/>
      </c>
      <c r="T65" s="10" t="str">
        <f t="shared" si="5"/>
        <v/>
      </c>
    </row>
    <row r="66" spans="1:20" x14ac:dyDescent="0.25">
      <c r="A66" s="128"/>
      <c r="B66" s="131"/>
      <c r="C66" s="6"/>
      <c r="D66" s="125">
        <f t="shared" si="13"/>
        <v>0</v>
      </c>
      <c r="E66" s="89" t="e">
        <f t="shared" si="14"/>
        <v>#N/A</v>
      </c>
      <c r="F66" s="81"/>
      <c r="G66" s="179" t="e">
        <f t="shared" si="12"/>
        <v>#N/A</v>
      </c>
      <c r="H66" s="75"/>
      <c r="I66" s="110" t="e">
        <f t="shared" si="2"/>
        <v>#N/A</v>
      </c>
      <c r="J66" s="111" t="e">
        <f t="shared" si="3"/>
        <v>#N/A</v>
      </c>
      <c r="K66" s="78"/>
      <c r="L66" s="76"/>
      <c r="M66" s="13" t="str">
        <f t="shared" si="7"/>
        <v/>
      </c>
      <c r="N66" s="13" t="str">
        <f t="shared" si="8"/>
        <v/>
      </c>
      <c r="O66" s="13" t="e">
        <f>IF(AND(O65="",N66=N64),O64,IF(AND(F66="",A66&lt;&gt;"",H66=""),IF(ISNA(E66),"",IF(M66=0,IF(N66&lt;&gt;N65,INT(MAX(O$4:O65))+1,INT(MAX(O$4:O65)))+0.5,IF(N66&lt;&gt;N65,INT(MAX(O$4:O65))+1,INT(MAX(O$4:O65)))))))</f>
        <v>#N/A</v>
      </c>
      <c r="P66" s="10" t="str">
        <f t="shared" si="15"/>
        <v/>
      </c>
      <c r="Q66" s="10">
        <f t="shared" si="10"/>
        <v>1</v>
      </c>
      <c r="R66" s="10">
        <f t="shared" si="11"/>
        <v>1</v>
      </c>
      <c r="S66" s="10" t="str">
        <f t="shared" si="4"/>
        <v/>
      </c>
      <c r="T66" s="10" t="str">
        <f t="shared" si="5"/>
        <v/>
      </c>
    </row>
    <row r="67" spans="1:20" x14ac:dyDescent="0.25">
      <c r="A67" s="129"/>
      <c r="B67" s="131"/>
      <c r="C67" s="6"/>
      <c r="D67" s="125">
        <f t="shared" si="13"/>
        <v>0</v>
      </c>
      <c r="E67" s="89" t="e">
        <f t="shared" si="14"/>
        <v>#N/A</v>
      </c>
      <c r="F67" s="81"/>
      <c r="G67" s="179" t="e">
        <f t="shared" si="12"/>
        <v>#N/A</v>
      </c>
      <c r="H67" s="75"/>
      <c r="I67" s="110" t="e">
        <f t="shared" si="2"/>
        <v>#N/A</v>
      </c>
      <c r="J67" s="111" t="e">
        <f t="shared" si="3"/>
        <v>#N/A</v>
      </c>
      <c r="K67" s="78"/>
      <c r="L67" s="76"/>
      <c r="M67" s="13" t="str">
        <f t="shared" si="7"/>
        <v/>
      </c>
      <c r="N67" s="13" t="str">
        <f t="shared" si="8"/>
        <v/>
      </c>
      <c r="O67" s="13" t="e">
        <f>IF(AND(O66="",N67=N65),O65,IF(AND(F67="",A67&lt;&gt;"",H67=""),IF(ISNA(E67),"",IF(M67=0,IF(N67&lt;&gt;N66,INT(MAX(O$4:O66))+1,INT(MAX(O$4:O66)))+0.5,IF(N67&lt;&gt;N66,INT(MAX(O$4:O66))+1,INT(MAX(O$4:O66)))))))</f>
        <v>#N/A</v>
      </c>
      <c r="P67" s="10" t="str">
        <f t="shared" si="15"/>
        <v/>
      </c>
      <c r="Q67" s="10">
        <f t="shared" si="10"/>
        <v>1</v>
      </c>
      <c r="R67" s="10">
        <f t="shared" si="11"/>
        <v>1</v>
      </c>
      <c r="S67" s="10" t="str">
        <f t="shared" si="4"/>
        <v/>
      </c>
      <c r="T67" s="10" t="str">
        <f t="shared" si="5"/>
        <v/>
      </c>
    </row>
    <row r="68" spans="1:20" x14ac:dyDescent="0.25">
      <c r="A68" s="128"/>
      <c r="B68" s="131"/>
      <c r="C68" s="6"/>
      <c r="D68" s="125">
        <f t="shared" ref="D68:D99" si="16">B68-C68</f>
        <v>0</v>
      </c>
      <c r="E68" s="89" t="e">
        <f t="shared" ref="E68:E99" si="17">IF(COUNTA(A68:C68)&lt;3,NA(),IF(B68=0,#N/A,D68/B68%))</f>
        <v>#N/A</v>
      </c>
      <c r="F68" s="81"/>
      <c r="G68" s="179" t="e">
        <f t="shared" si="12"/>
        <v>#N/A</v>
      </c>
      <c r="H68" s="75"/>
      <c r="I68" s="110" t="e">
        <f t="shared" si="2"/>
        <v>#N/A</v>
      </c>
      <c r="J68" s="111" t="e">
        <f t="shared" si="3"/>
        <v>#N/A</v>
      </c>
      <c r="K68" s="78"/>
      <c r="L68" s="76"/>
      <c r="M68" s="13" t="str">
        <f t="shared" si="7"/>
        <v/>
      </c>
      <c r="N68" s="13" t="str">
        <f t="shared" si="8"/>
        <v/>
      </c>
      <c r="O68" s="13" t="e">
        <f>IF(AND(O67="",N68=N66),O66,IF(AND(F68="",A68&lt;&gt;"",H68=""),IF(ISNA(E68),"",IF(M68=0,IF(N68&lt;&gt;N67,INT(MAX(O$4:O67))+1,INT(MAX(O$4:O67)))+0.5,IF(N68&lt;&gt;N67,INT(MAX(O$4:O67))+1,INT(MAX(O$4:O67)))))))</f>
        <v>#N/A</v>
      </c>
      <c r="P68" s="10" t="str">
        <f t="shared" si="15"/>
        <v/>
      </c>
      <c r="Q68" s="10">
        <f t="shared" si="10"/>
        <v>1</v>
      </c>
      <c r="R68" s="10">
        <f t="shared" si="11"/>
        <v>1</v>
      </c>
      <c r="S68" s="10" t="str">
        <f t="shared" si="4"/>
        <v/>
      </c>
      <c r="T68" s="10" t="str">
        <f t="shared" si="5"/>
        <v/>
      </c>
    </row>
    <row r="69" spans="1:20" x14ac:dyDescent="0.25">
      <c r="A69" s="129"/>
      <c r="B69" s="131"/>
      <c r="C69" s="6"/>
      <c r="D69" s="125">
        <f t="shared" si="16"/>
        <v>0</v>
      </c>
      <c r="E69" s="89" t="e">
        <f t="shared" si="17"/>
        <v>#N/A</v>
      </c>
      <c r="F69" s="81"/>
      <c r="G69" s="179" t="e">
        <f t="shared" si="12"/>
        <v>#N/A</v>
      </c>
      <c r="H69" s="75"/>
      <c r="I69" s="110" t="e">
        <f t="shared" ref="I69:I103" si="18">IF(OR(G69=0,M69=0),#N/A,IF($E69&lt;&gt;$G69,IF(P69=E69,P69,#N/A),#N/A))</f>
        <v>#N/A</v>
      </c>
      <c r="J69" s="111" t="e">
        <f t="shared" ref="J69:J103" si="19">IF(S69=E69,S69,IF(T69=E69,T69,#N/A))</f>
        <v>#N/A</v>
      </c>
      <c r="K69" s="78"/>
      <c r="L69" s="76"/>
      <c r="M69" s="13" t="str">
        <f t="shared" si="7"/>
        <v/>
      </c>
      <c r="N69" s="13" t="str">
        <f t="shared" si="8"/>
        <v/>
      </c>
      <c r="O69" s="13" t="e">
        <f>IF(AND(O68="",N69=N67),O67,IF(AND(F69="",A69&lt;&gt;"",H69=""),IF(ISNA(E69),"",IF(M69=0,IF(N69&lt;&gt;N68,INT(MAX(O$4:O68))+1,INT(MAX(O$4:O68)))+0.5,IF(N69&lt;&gt;N68,INT(MAX(O$4:O68))+1,INT(MAX(O$4:O68)))))))</f>
        <v>#N/A</v>
      </c>
      <c r="P69" s="10" t="str">
        <f t="shared" ref="P69:P100" si="20">IF(ISNA(O69),"",IF(AND(F69="",H69=""),IFERROR(IF(COUNTIF($O$4:$O$103,INT(O69))&gt;=6,E69,NA()),""),""))</f>
        <v/>
      </c>
      <c r="Q69" s="10">
        <f t="shared" si="10"/>
        <v>1</v>
      </c>
      <c r="R69" s="10">
        <f t="shared" si="11"/>
        <v>1</v>
      </c>
      <c r="S69" s="10" t="str">
        <f t="shared" ref="S69:S103" si="21">IFERROR(IF(AND(Q70=1,Q69=Q68),"",IF(AND(Q69=Q68,OR(Q69=Q70,Q70=""),S70=""),"",IF(Q69="","",IF(Q69&gt;=5,E69,IF(AND(S70=E70,Q70&gt;1),E69,""))))),"")</f>
        <v/>
      </c>
      <c r="T69" s="10" t="str">
        <f t="shared" ref="T69:T103" si="22">IFERROR(IF(AND(R70=1,R69=R68),"",IF(AND(R69=R68,OR(R69=R70,R70=""),T70=""),"",IF(R69="","",IF(R69&gt;=5,E69,IF(AND(T70=E70,R70&gt;1),E69,""))))),"")</f>
        <v/>
      </c>
    </row>
    <row r="70" spans="1:20" x14ac:dyDescent="0.25">
      <c r="A70" s="128"/>
      <c r="B70" s="131"/>
      <c r="C70" s="6"/>
      <c r="D70" s="125">
        <f t="shared" si="16"/>
        <v>0</v>
      </c>
      <c r="E70" s="89" t="e">
        <f t="shared" si="17"/>
        <v>#N/A</v>
      </c>
      <c r="F70" s="81"/>
      <c r="G70" s="179" t="e">
        <f t="shared" si="12"/>
        <v>#N/A</v>
      </c>
      <c r="H70" s="75"/>
      <c r="I70" s="110" t="e">
        <f t="shared" si="18"/>
        <v>#N/A</v>
      </c>
      <c r="J70" s="111" t="e">
        <f t="shared" si="19"/>
        <v>#N/A</v>
      </c>
      <c r="K70" s="78"/>
      <c r="L70" s="76"/>
      <c r="M70" s="13" t="str">
        <f t="shared" ref="M70:M103" si="23">IF(ISNA(E70),"",IF(AND(F70="",H70=""),IF(E70&lt;(G70-(G70/99)),-1,IF(E70&gt;(G70+(G70/99)),1,0))))</f>
        <v/>
      </c>
      <c r="N70" s="13" t="str">
        <f t="shared" ref="N70:N103" si="24">IF(M70&lt;&gt;0,M70, N69)</f>
        <v/>
      </c>
      <c r="O70" s="13" t="e">
        <f>IF(AND(O69="",N70=N68),O68,IF(AND(F70="",A70&lt;&gt;"",H70=""),IF(ISNA(E70),"",IF(M70=0,IF(N70&lt;&gt;N69,INT(MAX(O$4:O69))+1,INT(MAX(O$4:O69)))+0.5,IF(N70&lt;&gt;N69,INT(MAX(O$4:O69))+1,INT(MAX(O$4:O69)))))))</f>
        <v>#N/A</v>
      </c>
      <c r="P70" s="10" t="str">
        <f t="shared" si="20"/>
        <v/>
      </c>
      <c r="Q70" s="10">
        <f t="shared" ref="Q70:Q103" si="25">IFERROR(IF(E70="","",IF(E70&gt;E69,Q69+1,IF(E70=E69,Q69,IF(E70&lt;E69,1,"")))),1)</f>
        <v>1</v>
      </c>
      <c r="R70" s="10">
        <f t="shared" ref="R70:R103" si="26">IFERROR(IF(E70="","",IF(E70&lt;E69,R69+1,IF(E70=E69,R69,IF(E70&gt;E69,1,"")))),1)</f>
        <v>1</v>
      </c>
      <c r="S70" s="10" t="str">
        <f t="shared" si="21"/>
        <v/>
      </c>
      <c r="T70" s="10" t="str">
        <f t="shared" si="22"/>
        <v/>
      </c>
    </row>
    <row r="71" spans="1:20" x14ac:dyDescent="0.25">
      <c r="A71" s="129"/>
      <c r="B71" s="131"/>
      <c r="C71" s="6"/>
      <c r="D71" s="125">
        <f t="shared" si="16"/>
        <v>0</v>
      </c>
      <c r="E71" s="89" t="e">
        <f t="shared" si="17"/>
        <v>#N/A</v>
      </c>
      <c r="F71" s="81"/>
      <c r="G71" s="179" t="e">
        <f t="shared" si="12"/>
        <v>#N/A</v>
      </c>
      <c r="H71" s="75"/>
      <c r="I71" s="110" t="e">
        <f t="shared" si="18"/>
        <v>#N/A</v>
      </c>
      <c r="J71" s="111" t="e">
        <f t="shared" si="19"/>
        <v>#N/A</v>
      </c>
      <c r="K71" s="78"/>
      <c r="L71" s="76"/>
      <c r="M71" s="13" t="str">
        <f t="shared" si="23"/>
        <v/>
      </c>
      <c r="N71" s="13" t="str">
        <f t="shared" si="24"/>
        <v/>
      </c>
      <c r="O71" s="13" t="e">
        <f>IF(AND(O70="",N71=N69),O69,IF(AND(F71="",A71&lt;&gt;"",H71=""),IF(ISNA(E71),"",IF(M71=0,IF(N71&lt;&gt;N70,INT(MAX(O$4:O70))+1,INT(MAX(O$4:O70)))+0.5,IF(N71&lt;&gt;N70,INT(MAX(O$4:O70))+1,INT(MAX(O$4:O70)))))))</f>
        <v>#N/A</v>
      </c>
      <c r="P71" s="10" t="str">
        <f t="shared" si="20"/>
        <v/>
      </c>
      <c r="Q71" s="10">
        <f t="shared" si="25"/>
        <v>1</v>
      </c>
      <c r="R71" s="10">
        <f t="shared" si="26"/>
        <v>1</v>
      </c>
      <c r="S71" s="10" t="str">
        <f t="shared" si="21"/>
        <v/>
      </c>
      <c r="T71" s="10" t="str">
        <f t="shared" si="22"/>
        <v/>
      </c>
    </row>
    <row r="72" spans="1:20" x14ac:dyDescent="0.25">
      <c r="A72" s="128"/>
      <c r="B72" s="131"/>
      <c r="C72" s="6"/>
      <c r="D72" s="125">
        <f t="shared" si="16"/>
        <v>0</v>
      </c>
      <c r="E72" s="89" t="e">
        <f t="shared" si="17"/>
        <v>#N/A</v>
      </c>
      <c r="F72" s="81"/>
      <c r="G72" s="179" t="e">
        <f t="shared" si="12"/>
        <v>#N/A</v>
      </c>
      <c r="H72" s="75"/>
      <c r="I72" s="110" t="e">
        <f t="shared" si="18"/>
        <v>#N/A</v>
      </c>
      <c r="J72" s="111" t="e">
        <f t="shared" si="19"/>
        <v>#N/A</v>
      </c>
      <c r="K72" s="78"/>
      <c r="L72" s="76"/>
      <c r="M72" s="13" t="str">
        <f t="shared" si="23"/>
        <v/>
      </c>
      <c r="N72" s="13" t="str">
        <f t="shared" si="24"/>
        <v/>
      </c>
      <c r="O72" s="13" t="e">
        <f>IF(AND(O71="",N72=N70),O70,IF(AND(F72="",A72&lt;&gt;"",H72=""),IF(ISNA(E72),"",IF(M72=0,IF(N72&lt;&gt;N71,INT(MAX(O$4:O71))+1,INT(MAX(O$4:O71)))+0.5,IF(N72&lt;&gt;N71,INT(MAX(O$4:O71))+1,INT(MAX(O$4:O71)))))))</f>
        <v>#N/A</v>
      </c>
      <c r="P72" s="10" t="str">
        <f t="shared" si="20"/>
        <v/>
      </c>
      <c r="Q72" s="10">
        <f t="shared" si="25"/>
        <v>1</v>
      </c>
      <c r="R72" s="10">
        <f t="shared" si="26"/>
        <v>1</v>
      </c>
      <c r="S72" s="10" t="str">
        <f t="shared" si="21"/>
        <v/>
      </c>
      <c r="T72" s="10" t="str">
        <f t="shared" si="22"/>
        <v/>
      </c>
    </row>
    <row r="73" spans="1:20" x14ac:dyDescent="0.25">
      <c r="A73" s="129"/>
      <c r="B73" s="131"/>
      <c r="C73" s="6"/>
      <c r="D73" s="125">
        <f t="shared" si="16"/>
        <v>0</v>
      </c>
      <c r="E73" s="89" t="e">
        <f t="shared" si="17"/>
        <v>#N/A</v>
      </c>
      <c r="F73" s="81"/>
      <c r="G73" s="179" t="e">
        <f t="shared" si="12"/>
        <v>#N/A</v>
      </c>
      <c r="H73" s="75"/>
      <c r="I73" s="110" t="e">
        <f t="shared" si="18"/>
        <v>#N/A</v>
      </c>
      <c r="J73" s="111" t="e">
        <f t="shared" si="19"/>
        <v>#N/A</v>
      </c>
      <c r="K73" s="78"/>
      <c r="L73" s="76"/>
      <c r="M73" s="13" t="str">
        <f t="shared" si="23"/>
        <v/>
      </c>
      <c r="N73" s="13" t="str">
        <f t="shared" si="24"/>
        <v/>
      </c>
      <c r="O73" s="13" t="e">
        <f>IF(AND(O72="",N73=N71),O71,IF(AND(F73="",A73&lt;&gt;"",H73=""),IF(ISNA(E73),"",IF(M73=0,IF(N73&lt;&gt;N72,INT(MAX(O$4:O72))+1,INT(MAX(O$4:O72)))+0.5,IF(N73&lt;&gt;N72,INT(MAX(O$4:O72))+1,INT(MAX(O$4:O72)))))))</f>
        <v>#N/A</v>
      </c>
      <c r="P73" s="10" t="str">
        <f t="shared" si="20"/>
        <v/>
      </c>
      <c r="Q73" s="10">
        <f t="shared" si="25"/>
        <v>1</v>
      </c>
      <c r="R73" s="10">
        <f t="shared" si="26"/>
        <v>1</v>
      </c>
      <c r="S73" s="10" t="str">
        <f t="shared" si="21"/>
        <v/>
      </c>
      <c r="T73" s="10" t="str">
        <f t="shared" si="22"/>
        <v/>
      </c>
    </row>
    <row r="74" spans="1:20" x14ac:dyDescent="0.25">
      <c r="A74" s="128"/>
      <c r="B74" s="131"/>
      <c r="C74" s="6"/>
      <c r="D74" s="125">
        <f t="shared" si="16"/>
        <v>0</v>
      </c>
      <c r="E74" s="89" t="e">
        <f t="shared" si="17"/>
        <v>#N/A</v>
      </c>
      <c r="F74" s="81"/>
      <c r="G74" s="179" t="e">
        <f t="shared" si="12"/>
        <v>#N/A</v>
      </c>
      <c r="H74" s="75"/>
      <c r="I74" s="110" t="e">
        <f t="shared" si="18"/>
        <v>#N/A</v>
      </c>
      <c r="J74" s="111" t="e">
        <f t="shared" si="19"/>
        <v>#N/A</v>
      </c>
      <c r="K74" s="78"/>
      <c r="L74" s="76"/>
      <c r="M74" s="13" t="str">
        <f t="shared" si="23"/>
        <v/>
      </c>
      <c r="N74" s="13" t="str">
        <f t="shared" si="24"/>
        <v/>
      </c>
      <c r="O74" s="13" t="e">
        <f>IF(AND(O73="",N74=N72),O72,IF(AND(F74="",A74&lt;&gt;"",H74=""),IF(ISNA(E74),"",IF(M74=0,IF(N74&lt;&gt;N73,INT(MAX(O$4:O73))+1,INT(MAX(O$4:O73)))+0.5,IF(N74&lt;&gt;N73,INT(MAX(O$4:O73))+1,INT(MAX(O$4:O73)))))))</f>
        <v>#N/A</v>
      </c>
      <c r="P74" s="10" t="str">
        <f t="shared" si="20"/>
        <v/>
      </c>
      <c r="Q74" s="10">
        <f t="shared" si="25"/>
        <v>1</v>
      </c>
      <c r="R74" s="10">
        <f t="shared" si="26"/>
        <v>1</v>
      </c>
      <c r="S74" s="10" t="str">
        <f t="shared" si="21"/>
        <v/>
      </c>
      <c r="T74" s="10" t="str">
        <f t="shared" si="22"/>
        <v/>
      </c>
    </row>
    <row r="75" spans="1:20" x14ac:dyDescent="0.25">
      <c r="A75" s="129"/>
      <c r="B75" s="131"/>
      <c r="C75" s="6"/>
      <c r="D75" s="125">
        <f t="shared" si="16"/>
        <v>0</v>
      </c>
      <c r="E75" s="89" t="e">
        <f t="shared" si="17"/>
        <v>#N/A</v>
      </c>
      <c r="F75" s="81"/>
      <c r="G75" s="179" t="e">
        <f t="shared" si="12"/>
        <v>#N/A</v>
      </c>
      <c r="H75" s="75"/>
      <c r="I75" s="110" t="e">
        <f t="shared" si="18"/>
        <v>#N/A</v>
      </c>
      <c r="J75" s="111" t="e">
        <f t="shared" si="19"/>
        <v>#N/A</v>
      </c>
      <c r="K75" s="78"/>
      <c r="L75" s="76"/>
      <c r="M75" s="13" t="str">
        <f t="shared" si="23"/>
        <v/>
      </c>
      <c r="N75" s="13" t="str">
        <f t="shared" si="24"/>
        <v/>
      </c>
      <c r="O75" s="13" t="e">
        <f>IF(AND(O74="",N75=N73),O73,IF(AND(F75="",A75&lt;&gt;"",H75=""),IF(ISNA(E75),"",IF(M75=0,IF(N75&lt;&gt;N74,INT(MAX(O$4:O74))+1,INT(MAX(O$4:O74)))+0.5,IF(N75&lt;&gt;N74,INT(MAX(O$4:O74))+1,INT(MAX(O$4:O74)))))))</f>
        <v>#N/A</v>
      </c>
      <c r="P75" s="10" t="str">
        <f t="shared" si="20"/>
        <v/>
      </c>
      <c r="Q75" s="10">
        <f t="shared" si="25"/>
        <v>1</v>
      </c>
      <c r="R75" s="10">
        <f t="shared" si="26"/>
        <v>1</v>
      </c>
      <c r="S75" s="10" t="str">
        <f t="shared" si="21"/>
        <v/>
      </c>
      <c r="T75" s="10" t="str">
        <f t="shared" si="22"/>
        <v/>
      </c>
    </row>
    <row r="76" spans="1:20" x14ac:dyDescent="0.25">
      <c r="A76" s="128"/>
      <c r="B76" s="131"/>
      <c r="C76" s="6"/>
      <c r="D76" s="125">
        <f t="shared" si="16"/>
        <v>0</v>
      </c>
      <c r="E76" s="89" t="e">
        <f t="shared" si="17"/>
        <v>#N/A</v>
      </c>
      <c r="F76" s="81"/>
      <c r="G76" s="179" t="e">
        <f t="shared" si="12"/>
        <v>#N/A</v>
      </c>
      <c r="H76" s="75"/>
      <c r="I76" s="110" t="e">
        <f t="shared" si="18"/>
        <v>#N/A</v>
      </c>
      <c r="J76" s="111" t="e">
        <f t="shared" si="19"/>
        <v>#N/A</v>
      </c>
      <c r="K76" s="78"/>
      <c r="L76" s="76"/>
      <c r="M76" s="13" t="str">
        <f t="shared" si="23"/>
        <v/>
      </c>
      <c r="N76" s="13" t="str">
        <f t="shared" si="24"/>
        <v/>
      </c>
      <c r="O76" s="13" t="e">
        <f>IF(AND(O75="",N76=N74),O74,IF(AND(F76="",A76&lt;&gt;"",H76=""),IF(ISNA(E76),"",IF(M76=0,IF(N76&lt;&gt;N75,INT(MAX(O$4:O75))+1,INT(MAX(O$4:O75)))+0.5,IF(N76&lt;&gt;N75,INT(MAX(O$4:O75))+1,INT(MAX(O$4:O75)))))))</f>
        <v>#N/A</v>
      </c>
      <c r="P76" s="10" t="str">
        <f t="shared" si="20"/>
        <v/>
      </c>
      <c r="Q76" s="10">
        <f t="shared" si="25"/>
        <v>1</v>
      </c>
      <c r="R76" s="10">
        <f t="shared" si="26"/>
        <v>1</v>
      </c>
      <c r="S76" s="10" t="str">
        <f t="shared" si="21"/>
        <v/>
      </c>
      <c r="T76" s="10" t="str">
        <f t="shared" si="22"/>
        <v/>
      </c>
    </row>
    <row r="77" spans="1:20" x14ac:dyDescent="0.25">
      <c r="A77" s="129"/>
      <c r="B77" s="131"/>
      <c r="C77" s="6"/>
      <c r="D77" s="125">
        <f t="shared" si="16"/>
        <v>0</v>
      </c>
      <c r="E77" s="89" t="e">
        <f t="shared" si="17"/>
        <v>#N/A</v>
      </c>
      <c r="F77" s="81"/>
      <c r="G77" s="179" t="e">
        <f t="shared" si="12"/>
        <v>#N/A</v>
      </c>
      <c r="H77" s="75"/>
      <c r="I77" s="110" t="e">
        <f t="shared" si="18"/>
        <v>#N/A</v>
      </c>
      <c r="J77" s="111" t="e">
        <f t="shared" si="19"/>
        <v>#N/A</v>
      </c>
      <c r="K77" s="78"/>
      <c r="L77" s="76"/>
      <c r="M77" s="13" t="str">
        <f t="shared" si="23"/>
        <v/>
      </c>
      <c r="N77" s="13" t="str">
        <f t="shared" si="24"/>
        <v/>
      </c>
      <c r="O77" s="13" t="e">
        <f>IF(AND(O76="",N77=N75),O75,IF(AND(F77="",A77&lt;&gt;"",H77=""),IF(ISNA(E77),"",IF(M77=0,IF(N77&lt;&gt;N76,INT(MAX(O$4:O76))+1,INT(MAX(O$4:O76)))+0.5,IF(N77&lt;&gt;N76,INT(MAX(O$4:O76))+1,INT(MAX(O$4:O76)))))))</f>
        <v>#N/A</v>
      </c>
      <c r="P77" s="10" t="str">
        <f t="shared" si="20"/>
        <v/>
      </c>
      <c r="Q77" s="10">
        <f t="shared" si="25"/>
        <v>1</v>
      </c>
      <c r="R77" s="10">
        <f t="shared" si="26"/>
        <v>1</v>
      </c>
      <c r="S77" s="10" t="str">
        <f t="shared" si="21"/>
        <v/>
      </c>
      <c r="T77" s="10" t="str">
        <f t="shared" si="22"/>
        <v/>
      </c>
    </row>
    <row r="78" spans="1:20" x14ac:dyDescent="0.25">
      <c r="A78" s="128"/>
      <c r="B78" s="131"/>
      <c r="C78" s="6"/>
      <c r="D78" s="125">
        <f t="shared" si="16"/>
        <v>0</v>
      </c>
      <c r="E78" s="89" t="e">
        <f t="shared" si="17"/>
        <v>#N/A</v>
      </c>
      <c r="F78" s="81"/>
      <c r="G78" s="179" t="e">
        <f t="shared" si="12"/>
        <v>#N/A</v>
      </c>
      <c r="H78" s="75"/>
      <c r="I78" s="110" t="e">
        <f t="shared" si="18"/>
        <v>#N/A</v>
      </c>
      <c r="J78" s="111" t="e">
        <f t="shared" si="19"/>
        <v>#N/A</v>
      </c>
      <c r="K78" s="78"/>
      <c r="L78" s="76"/>
      <c r="M78" s="13" t="str">
        <f t="shared" si="23"/>
        <v/>
      </c>
      <c r="N78" s="13" t="str">
        <f t="shared" si="24"/>
        <v/>
      </c>
      <c r="O78" s="13" t="e">
        <f>IF(AND(O77="",N78=N76),O76,IF(AND(F78="",A78&lt;&gt;"",H78=""),IF(ISNA(E78),"",IF(M78=0,IF(N78&lt;&gt;N77,INT(MAX(O$4:O77))+1,INT(MAX(O$4:O77)))+0.5,IF(N78&lt;&gt;N77,INT(MAX(O$4:O77))+1,INT(MAX(O$4:O77)))))))</f>
        <v>#N/A</v>
      </c>
      <c r="P78" s="10" t="str">
        <f t="shared" si="20"/>
        <v/>
      </c>
      <c r="Q78" s="10">
        <f t="shared" si="25"/>
        <v>1</v>
      </c>
      <c r="R78" s="10">
        <f t="shared" si="26"/>
        <v>1</v>
      </c>
      <c r="S78" s="10" t="str">
        <f t="shared" si="21"/>
        <v/>
      </c>
      <c r="T78" s="10" t="str">
        <f t="shared" si="22"/>
        <v/>
      </c>
    </row>
    <row r="79" spans="1:20" x14ac:dyDescent="0.25">
      <c r="A79" s="129"/>
      <c r="B79" s="131"/>
      <c r="C79" s="6"/>
      <c r="D79" s="125">
        <f t="shared" si="16"/>
        <v>0</v>
      </c>
      <c r="E79" s="89" t="e">
        <f t="shared" si="17"/>
        <v>#N/A</v>
      </c>
      <c r="F79" s="81"/>
      <c r="G79" s="179" t="e">
        <f t="shared" si="12"/>
        <v>#N/A</v>
      </c>
      <c r="H79" s="75"/>
      <c r="I79" s="110" t="e">
        <f t="shared" si="18"/>
        <v>#N/A</v>
      </c>
      <c r="J79" s="111" t="e">
        <f t="shared" si="19"/>
        <v>#N/A</v>
      </c>
      <c r="K79" s="78"/>
      <c r="L79" s="76"/>
      <c r="M79" s="13" t="str">
        <f t="shared" si="23"/>
        <v/>
      </c>
      <c r="N79" s="13" t="str">
        <f t="shared" si="24"/>
        <v/>
      </c>
      <c r="O79" s="13" t="e">
        <f>IF(AND(O78="",N79=N77),O77,IF(AND(F79="",A79&lt;&gt;"",H79=""),IF(ISNA(E79),"",IF(M79=0,IF(N79&lt;&gt;N78,INT(MAX(O$4:O78))+1,INT(MAX(O$4:O78)))+0.5,IF(N79&lt;&gt;N78,INT(MAX(O$4:O78))+1,INT(MAX(O$4:O78)))))))</f>
        <v>#N/A</v>
      </c>
      <c r="P79" s="10" t="str">
        <f t="shared" si="20"/>
        <v/>
      </c>
      <c r="Q79" s="10">
        <f t="shared" si="25"/>
        <v>1</v>
      </c>
      <c r="R79" s="10">
        <f t="shared" si="26"/>
        <v>1</v>
      </c>
      <c r="S79" s="10" t="str">
        <f t="shared" si="21"/>
        <v/>
      </c>
      <c r="T79" s="10" t="str">
        <f t="shared" si="22"/>
        <v/>
      </c>
    </row>
    <row r="80" spans="1:20" x14ac:dyDescent="0.25">
      <c r="A80" s="128"/>
      <c r="B80" s="131"/>
      <c r="C80" s="6"/>
      <c r="D80" s="125">
        <f t="shared" si="16"/>
        <v>0</v>
      </c>
      <c r="E80" s="89" t="e">
        <f t="shared" si="17"/>
        <v>#N/A</v>
      </c>
      <c r="F80" s="81"/>
      <c r="G80" s="179" t="e">
        <f t="shared" si="12"/>
        <v>#N/A</v>
      </c>
      <c r="H80" s="75"/>
      <c r="I80" s="110" t="e">
        <f t="shared" si="18"/>
        <v>#N/A</v>
      </c>
      <c r="J80" s="111" t="e">
        <f t="shared" si="19"/>
        <v>#N/A</v>
      </c>
      <c r="K80" s="78"/>
      <c r="L80" s="76"/>
      <c r="M80" s="13" t="str">
        <f t="shared" si="23"/>
        <v/>
      </c>
      <c r="N80" s="13" t="str">
        <f t="shared" si="24"/>
        <v/>
      </c>
      <c r="O80" s="13" t="e">
        <f>IF(AND(O79="",N80=N78),O78,IF(AND(F80="",A80&lt;&gt;"",H80=""),IF(ISNA(E80),"",IF(M80=0,IF(N80&lt;&gt;N79,INT(MAX(O$4:O79))+1,INT(MAX(O$4:O79)))+0.5,IF(N80&lt;&gt;N79,INT(MAX(O$4:O79))+1,INT(MAX(O$4:O79)))))))</f>
        <v>#N/A</v>
      </c>
      <c r="P80" s="10" t="str">
        <f t="shared" si="20"/>
        <v/>
      </c>
      <c r="Q80" s="10">
        <f t="shared" si="25"/>
        <v>1</v>
      </c>
      <c r="R80" s="10">
        <f t="shared" si="26"/>
        <v>1</v>
      </c>
      <c r="S80" s="10" t="str">
        <f t="shared" si="21"/>
        <v/>
      </c>
      <c r="T80" s="10" t="str">
        <f t="shared" si="22"/>
        <v/>
      </c>
    </row>
    <row r="81" spans="1:20" x14ac:dyDescent="0.25">
      <c r="A81" s="129"/>
      <c r="B81" s="131"/>
      <c r="C81" s="6"/>
      <c r="D81" s="125">
        <f t="shared" si="16"/>
        <v>0</v>
      </c>
      <c r="E81" s="89" t="e">
        <f t="shared" si="17"/>
        <v>#N/A</v>
      </c>
      <c r="F81" s="81"/>
      <c r="G81" s="179" t="e">
        <f t="shared" si="12"/>
        <v>#N/A</v>
      </c>
      <c r="H81" s="75"/>
      <c r="I81" s="110" t="e">
        <f t="shared" si="18"/>
        <v>#N/A</v>
      </c>
      <c r="J81" s="111" t="e">
        <f t="shared" si="19"/>
        <v>#N/A</v>
      </c>
      <c r="K81" s="78"/>
      <c r="L81" s="76"/>
      <c r="M81" s="13" t="str">
        <f t="shared" si="23"/>
        <v/>
      </c>
      <c r="N81" s="13" t="str">
        <f t="shared" si="24"/>
        <v/>
      </c>
      <c r="O81" s="13" t="e">
        <f>IF(AND(O80="",N81=N79),O79,IF(AND(F81="",A81&lt;&gt;"",H81=""),IF(ISNA(E81),"",IF(M81=0,IF(N81&lt;&gt;N80,INT(MAX(O$4:O80))+1,INT(MAX(O$4:O80)))+0.5,IF(N81&lt;&gt;N80,INT(MAX(O$4:O80))+1,INT(MAX(O$4:O80)))))))</f>
        <v>#N/A</v>
      </c>
      <c r="P81" s="10" t="str">
        <f t="shared" si="20"/>
        <v/>
      </c>
      <c r="Q81" s="10">
        <f t="shared" si="25"/>
        <v>1</v>
      </c>
      <c r="R81" s="10">
        <f t="shared" si="26"/>
        <v>1</v>
      </c>
      <c r="S81" s="10" t="str">
        <f t="shared" si="21"/>
        <v/>
      </c>
      <c r="T81" s="10" t="str">
        <f t="shared" si="22"/>
        <v/>
      </c>
    </row>
    <row r="82" spans="1:20" x14ac:dyDescent="0.25">
      <c r="A82" s="128"/>
      <c r="B82" s="131"/>
      <c r="C82" s="6"/>
      <c r="D82" s="125">
        <f t="shared" si="16"/>
        <v>0</v>
      </c>
      <c r="E82" s="89" t="e">
        <f t="shared" si="17"/>
        <v>#N/A</v>
      </c>
      <c r="F82" s="81"/>
      <c r="G82" s="179" t="e">
        <f t="shared" si="12"/>
        <v>#N/A</v>
      </c>
      <c r="H82" s="75"/>
      <c r="I82" s="110" t="e">
        <f t="shared" si="18"/>
        <v>#N/A</v>
      </c>
      <c r="J82" s="111" t="e">
        <f t="shared" si="19"/>
        <v>#N/A</v>
      </c>
      <c r="K82" s="78"/>
      <c r="L82" s="76"/>
      <c r="M82" s="13" t="str">
        <f t="shared" si="23"/>
        <v/>
      </c>
      <c r="N82" s="13" t="str">
        <f t="shared" si="24"/>
        <v/>
      </c>
      <c r="O82" s="13" t="e">
        <f>IF(AND(O81="",N82=N80),O80,IF(AND(F82="",A82&lt;&gt;"",H82=""),IF(ISNA(E82),"",IF(M82=0,IF(N82&lt;&gt;N81,INT(MAX(O$4:O81))+1,INT(MAX(O$4:O81)))+0.5,IF(N82&lt;&gt;N81,INT(MAX(O$4:O81))+1,INT(MAX(O$4:O81)))))))</f>
        <v>#N/A</v>
      </c>
      <c r="P82" s="10" t="str">
        <f t="shared" si="20"/>
        <v/>
      </c>
      <c r="Q82" s="10">
        <f t="shared" si="25"/>
        <v>1</v>
      </c>
      <c r="R82" s="10">
        <f t="shared" si="26"/>
        <v>1</v>
      </c>
      <c r="S82" s="10" t="str">
        <f t="shared" si="21"/>
        <v/>
      </c>
      <c r="T82" s="10" t="str">
        <f t="shared" si="22"/>
        <v/>
      </c>
    </row>
    <row r="83" spans="1:20" x14ac:dyDescent="0.25">
      <c r="A83" s="129"/>
      <c r="B83" s="131"/>
      <c r="C83" s="6"/>
      <c r="D83" s="125">
        <f t="shared" si="16"/>
        <v>0</v>
      </c>
      <c r="E83" s="89" t="e">
        <f t="shared" si="17"/>
        <v>#N/A</v>
      </c>
      <c r="F83" s="81"/>
      <c r="G83" s="179" t="e">
        <f t="shared" si="12"/>
        <v>#N/A</v>
      </c>
      <c r="H83" s="75"/>
      <c r="I83" s="110" t="e">
        <f t="shared" si="18"/>
        <v>#N/A</v>
      </c>
      <c r="J83" s="111" t="e">
        <f t="shared" si="19"/>
        <v>#N/A</v>
      </c>
      <c r="K83" s="78"/>
      <c r="L83" s="76"/>
      <c r="M83" s="13" t="str">
        <f t="shared" si="23"/>
        <v/>
      </c>
      <c r="N83" s="13" t="str">
        <f t="shared" si="24"/>
        <v/>
      </c>
      <c r="O83" s="13" t="e">
        <f>IF(AND(O82="",N83=N81),O81,IF(AND(F83="",A83&lt;&gt;"",H83=""),IF(ISNA(E83),"",IF(M83=0,IF(N83&lt;&gt;N82,INT(MAX(O$4:O82))+1,INT(MAX(O$4:O82)))+0.5,IF(N83&lt;&gt;N82,INT(MAX(O$4:O82))+1,INT(MAX(O$4:O82)))))))</f>
        <v>#N/A</v>
      </c>
      <c r="P83" s="10" t="str">
        <f t="shared" si="20"/>
        <v/>
      </c>
      <c r="Q83" s="10">
        <f t="shared" si="25"/>
        <v>1</v>
      </c>
      <c r="R83" s="10">
        <f t="shared" si="26"/>
        <v>1</v>
      </c>
      <c r="S83" s="10" t="str">
        <f t="shared" si="21"/>
        <v/>
      </c>
      <c r="T83" s="10" t="str">
        <f t="shared" si="22"/>
        <v/>
      </c>
    </row>
    <row r="84" spans="1:20" x14ac:dyDescent="0.25">
      <c r="A84" s="128"/>
      <c r="B84" s="131"/>
      <c r="C84" s="6"/>
      <c r="D84" s="125">
        <f t="shared" si="16"/>
        <v>0</v>
      </c>
      <c r="E84" s="89" t="e">
        <f t="shared" si="17"/>
        <v>#N/A</v>
      </c>
      <c r="F84" s="81"/>
      <c r="G84" s="179" t="e">
        <f t="shared" si="12"/>
        <v>#N/A</v>
      </c>
      <c r="H84" s="75"/>
      <c r="I84" s="110" t="e">
        <f t="shared" si="18"/>
        <v>#N/A</v>
      </c>
      <c r="J84" s="111" t="e">
        <f t="shared" si="19"/>
        <v>#N/A</v>
      </c>
      <c r="K84" s="78"/>
      <c r="L84" s="76"/>
      <c r="M84" s="13" t="str">
        <f t="shared" si="23"/>
        <v/>
      </c>
      <c r="N84" s="13" t="str">
        <f t="shared" si="24"/>
        <v/>
      </c>
      <c r="O84" s="13" t="e">
        <f>IF(AND(O83="",N84=N82),O82,IF(AND(F84="",A84&lt;&gt;"",H84=""),IF(ISNA(E84),"",IF(M84=0,IF(N84&lt;&gt;N83,INT(MAX(O$4:O83))+1,INT(MAX(O$4:O83)))+0.5,IF(N84&lt;&gt;N83,INT(MAX(O$4:O83))+1,INT(MAX(O$4:O83)))))))</f>
        <v>#N/A</v>
      </c>
      <c r="P84" s="10" t="str">
        <f t="shared" si="20"/>
        <v/>
      </c>
      <c r="Q84" s="10">
        <f t="shared" si="25"/>
        <v>1</v>
      </c>
      <c r="R84" s="10">
        <f t="shared" si="26"/>
        <v>1</v>
      </c>
      <c r="S84" s="10" t="str">
        <f t="shared" si="21"/>
        <v/>
      </c>
      <c r="T84" s="10" t="str">
        <f t="shared" si="22"/>
        <v/>
      </c>
    </row>
    <row r="85" spans="1:20" x14ac:dyDescent="0.25">
      <c r="A85" s="129"/>
      <c r="B85" s="131"/>
      <c r="C85" s="6"/>
      <c r="D85" s="125">
        <f t="shared" si="16"/>
        <v>0</v>
      </c>
      <c r="E85" s="89" t="e">
        <f t="shared" si="17"/>
        <v>#N/A</v>
      </c>
      <c r="F85" s="81"/>
      <c r="G85" s="179" t="e">
        <f t="shared" si="12"/>
        <v>#N/A</v>
      </c>
      <c r="H85" s="75"/>
      <c r="I85" s="110" t="e">
        <f t="shared" si="18"/>
        <v>#N/A</v>
      </c>
      <c r="J85" s="111" t="e">
        <f t="shared" si="19"/>
        <v>#N/A</v>
      </c>
      <c r="K85" s="78"/>
      <c r="L85" s="76"/>
      <c r="M85" s="13" t="str">
        <f t="shared" si="23"/>
        <v/>
      </c>
      <c r="N85" s="13" t="str">
        <f t="shared" si="24"/>
        <v/>
      </c>
      <c r="O85" s="13" t="e">
        <f>IF(AND(O84="",N85=N83),O83,IF(AND(F85="",A85&lt;&gt;"",H85=""),IF(ISNA(E85),"",IF(M85=0,IF(N85&lt;&gt;N84,INT(MAX(O$4:O84))+1,INT(MAX(O$4:O84)))+0.5,IF(N85&lt;&gt;N84,INT(MAX(O$4:O84))+1,INT(MAX(O$4:O84)))))))</f>
        <v>#N/A</v>
      </c>
      <c r="P85" s="10" t="str">
        <f t="shared" si="20"/>
        <v/>
      </c>
      <c r="Q85" s="10">
        <f t="shared" si="25"/>
        <v>1</v>
      </c>
      <c r="R85" s="10">
        <f t="shared" si="26"/>
        <v>1</v>
      </c>
      <c r="S85" s="10" t="str">
        <f t="shared" si="21"/>
        <v/>
      </c>
      <c r="T85" s="10" t="str">
        <f t="shared" si="22"/>
        <v/>
      </c>
    </row>
    <row r="86" spans="1:20" x14ac:dyDescent="0.25">
      <c r="A86" s="128"/>
      <c r="B86" s="131"/>
      <c r="C86" s="6"/>
      <c r="D86" s="125">
        <f t="shared" si="16"/>
        <v>0</v>
      </c>
      <c r="E86" s="89" t="e">
        <f t="shared" si="17"/>
        <v>#N/A</v>
      </c>
      <c r="F86" s="81"/>
      <c r="G86" s="179" t="e">
        <f t="shared" ref="G86:G103" si="27">MEDIAN($E$4:$E$9)</f>
        <v>#N/A</v>
      </c>
      <c r="H86" s="75"/>
      <c r="I86" s="110" t="e">
        <f t="shared" si="18"/>
        <v>#N/A</v>
      </c>
      <c r="J86" s="111" t="e">
        <f t="shared" si="19"/>
        <v>#N/A</v>
      </c>
      <c r="K86" s="78"/>
      <c r="L86" s="76"/>
      <c r="M86" s="13" t="str">
        <f t="shared" si="23"/>
        <v/>
      </c>
      <c r="N86" s="13" t="str">
        <f t="shared" si="24"/>
        <v/>
      </c>
      <c r="O86" s="13" t="e">
        <f>IF(AND(O85="",N86=N84),O84,IF(AND(F86="",A86&lt;&gt;"",H86=""),IF(ISNA(E86),"",IF(M86=0,IF(N86&lt;&gt;N85,INT(MAX(O$4:O85))+1,INT(MAX(O$4:O85)))+0.5,IF(N86&lt;&gt;N85,INT(MAX(O$4:O85))+1,INT(MAX(O$4:O85)))))))</f>
        <v>#N/A</v>
      </c>
      <c r="P86" s="10" t="str">
        <f t="shared" si="20"/>
        <v/>
      </c>
      <c r="Q86" s="10">
        <f t="shared" si="25"/>
        <v>1</v>
      </c>
      <c r="R86" s="10">
        <f t="shared" si="26"/>
        <v>1</v>
      </c>
      <c r="S86" s="10" t="str">
        <f t="shared" si="21"/>
        <v/>
      </c>
      <c r="T86" s="10" t="str">
        <f t="shared" si="22"/>
        <v/>
      </c>
    </row>
    <row r="87" spans="1:20" x14ac:dyDescent="0.25">
      <c r="A87" s="129"/>
      <c r="B87" s="131"/>
      <c r="C87" s="6"/>
      <c r="D87" s="125">
        <f t="shared" si="16"/>
        <v>0</v>
      </c>
      <c r="E87" s="89" t="e">
        <f t="shared" si="17"/>
        <v>#N/A</v>
      </c>
      <c r="F87" s="81"/>
      <c r="G87" s="179" t="e">
        <f t="shared" si="27"/>
        <v>#N/A</v>
      </c>
      <c r="H87" s="75"/>
      <c r="I87" s="110" t="e">
        <f t="shared" si="18"/>
        <v>#N/A</v>
      </c>
      <c r="J87" s="111" t="e">
        <f t="shared" si="19"/>
        <v>#N/A</v>
      </c>
      <c r="K87" s="78"/>
      <c r="L87" s="76"/>
      <c r="M87" s="13" t="str">
        <f t="shared" si="23"/>
        <v/>
      </c>
      <c r="N87" s="13" t="str">
        <f t="shared" si="24"/>
        <v/>
      </c>
      <c r="O87" s="13" t="e">
        <f>IF(AND(O86="",N87=N85),O85,IF(AND(F87="",A87&lt;&gt;"",H87=""),IF(ISNA(E87),"",IF(M87=0,IF(N87&lt;&gt;N86,INT(MAX(O$4:O86))+1,INT(MAX(O$4:O86)))+0.5,IF(N87&lt;&gt;N86,INT(MAX(O$4:O86))+1,INT(MAX(O$4:O86)))))))</f>
        <v>#N/A</v>
      </c>
      <c r="P87" s="10" t="str">
        <f t="shared" si="20"/>
        <v/>
      </c>
      <c r="Q87" s="10">
        <f t="shared" si="25"/>
        <v>1</v>
      </c>
      <c r="R87" s="10">
        <f t="shared" si="26"/>
        <v>1</v>
      </c>
      <c r="S87" s="10" t="str">
        <f t="shared" si="21"/>
        <v/>
      </c>
      <c r="T87" s="10" t="str">
        <f t="shared" si="22"/>
        <v/>
      </c>
    </row>
    <row r="88" spans="1:20" x14ac:dyDescent="0.25">
      <c r="A88" s="128"/>
      <c r="B88" s="131"/>
      <c r="C88" s="6"/>
      <c r="D88" s="125">
        <f t="shared" si="16"/>
        <v>0</v>
      </c>
      <c r="E88" s="89" t="e">
        <f t="shared" si="17"/>
        <v>#N/A</v>
      </c>
      <c r="F88" s="81"/>
      <c r="G88" s="179" t="e">
        <f t="shared" si="27"/>
        <v>#N/A</v>
      </c>
      <c r="H88" s="75"/>
      <c r="I88" s="110" t="e">
        <f t="shared" si="18"/>
        <v>#N/A</v>
      </c>
      <c r="J88" s="111" t="e">
        <f t="shared" si="19"/>
        <v>#N/A</v>
      </c>
      <c r="K88" s="78"/>
      <c r="L88" s="76"/>
      <c r="M88" s="13" t="str">
        <f t="shared" si="23"/>
        <v/>
      </c>
      <c r="N88" s="13" t="str">
        <f t="shared" si="24"/>
        <v/>
      </c>
      <c r="O88" s="13" t="e">
        <f>IF(AND(O87="",N88=N86),O86,IF(AND(F88="",A88&lt;&gt;"",H88=""),IF(ISNA(E88),"",IF(M88=0,IF(N88&lt;&gt;N87,INT(MAX(O$4:O87))+1,INT(MAX(O$4:O87)))+0.5,IF(N88&lt;&gt;N87,INT(MAX(O$4:O87))+1,INT(MAX(O$4:O87)))))))</f>
        <v>#N/A</v>
      </c>
      <c r="P88" s="10" t="str">
        <f t="shared" si="20"/>
        <v/>
      </c>
      <c r="Q88" s="10">
        <f t="shared" si="25"/>
        <v>1</v>
      </c>
      <c r="R88" s="10">
        <f t="shared" si="26"/>
        <v>1</v>
      </c>
      <c r="S88" s="10" t="str">
        <f t="shared" si="21"/>
        <v/>
      </c>
      <c r="T88" s="10" t="str">
        <f t="shared" si="22"/>
        <v/>
      </c>
    </row>
    <row r="89" spans="1:20" x14ac:dyDescent="0.25">
      <c r="A89" s="129"/>
      <c r="B89" s="131"/>
      <c r="C89" s="6"/>
      <c r="D89" s="125">
        <f t="shared" si="16"/>
        <v>0</v>
      </c>
      <c r="E89" s="89" t="e">
        <f t="shared" si="17"/>
        <v>#N/A</v>
      </c>
      <c r="F89" s="81"/>
      <c r="G89" s="179" t="e">
        <f t="shared" si="27"/>
        <v>#N/A</v>
      </c>
      <c r="H89" s="75"/>
      <c r="I89" s="110" t="e">
        <f t="shared" si="18"/>
        <v>#N/A</v>
      </c>
      <c r="J89" s="111" t="e">
        <f t="shared" si="19"/>
        <v>#N/A</v>
      </c>
      <c r="K89" s="78"/>
      <c r="L89" s="76"/>
      <c r="M89" s="13" t="str">
        <f t="shared" si="23"/>
        <v/>
      </c>
      <c r="N89" s="13" t="str">
        <f t="shared" si="24"/>
        <v/>
      </c>
      <c r="O89" s="13" t="e">
        <f>IF(AND(O88="",N89=N87),O87,IF(AND(F89="",A89&lt;&gt;"",H89=""),IF(ISNA(E89),"",IF(M89=0,IF(N89&lt;&gt;N88,INT(MAX(O$4:O88))+1,INT(MAX(O$4:O88)))+0.5,IF(N89&lt;&gt;N88,INT(MAX(O$4:O88))+1,INT(MAX(O$4:O88)))))))</f>
        <v>#N/A</v>
      </c>
      <c r="P89" s="10" t="str">
        <f t="shared" si="20"/>
        <v/>
      </c>
      <c r="Q89" s="10">
        <f t="shared" si="25"/>
        <v>1</v>
      </c>
      <c r="R89" s="10">
        <f t="shared" si="26"/>
        <v>1</v>
      </c>
      <c r="S89" s="10" t="str">
        <f t="shared" si="21"/>
        <v/>
      </c>
      <c r="T89" s="10" t="str">
        <f t="shared" si="22"/>
        <v/>
      </c>
    </row>
    <row r="90" spans="1:20" x14ac:dyDescent="0.25">
      <c r="A90" s="128"/>
      <c r="B90" s="131"/>
      <c r="C90" s="6"/>
      <c r="D90" s="125">
        <f t="shared" si="16"/>
        <v>0</v>
      </c>
      <c r="E90" s="89" t="e">
        <f t="shared" si="17"/>
        <v>#N/A</v>
      </c>
      <c r="F90" s="81"/>
      <c r="G90" s="179" t="e">
        <f t="shared" si="27"/>
        <v>#N/A</v>
      </c>
      <c r="H90" s="75"/>
      <c r="I90" s="110" t="e">
        <f t="shared" si="18"/>
        <v>#N/A</v>
      </c>
      <c r="J90" s="111" t="e">
        <f t="shared" si="19"/>
        <v>#N/A</v>
      </c>
      <c r="K90" s="78"/>
      <c r="L90" s="76"/>
      <c r="M90" s="13" t="str">
        <f t="shared" si="23"/>
        <v/>
      </c>
      <c r="N90" s="13" t="str">
        <f t="shared" si="24"/>
        <v/>
      </c>
      <c r="O90" s="13" t="e">
        <f>IF(AND(O89="",N90=N88),O88,IF(AND(F90="",A90&lt;&gt;"",H90=""),IF(ISNA(E90),"",IF(M90=0,IF(N90&lt;&gt;N89,INT(MAX(O$4:O89))+1,INT(MAX(O$4:O89)))+0.5,IF(N90&lt;&gt;N89,INT(MAX(O$4:O89))+1,INT(MAX(O$4:O89)))))))</f>
        <v>#N/A</v>
      </c>
      <c r="P90" s="10" t="str">
        <f t="shared" si="20"/>
        <v/>
      </c>
      <c r="Q90" s="10">
        <f t="shared" si="25"/>
        <v>1</v>
      </c>
      <c r="R90" s="10">
        <f t="shared" si="26"/>
        <v>1</v>
      </c>
      <c r="S90" s="10" t="str">
        <f t="shared" si="21"/>
        <v/>
      </c>
      <c r="T90" s="10" t="str">
        <f t="shared" si="22"/>
        <v/>
      </c>
    </row>
    <row r="91" spans="1:20" x14ac:dyDescent="0.25">
      <c r="A91" s="129"/>
      <c r="B91" s="131"/>
      <c r="C91" s="6"/>
      <c r="D91" s="125">
        <f t="shared" si="16"/>
        <v>0</v>
      </c>
      <c r="E91" s="89" t="e">
        <f t="shared" si="17"/>
        <v>#N/A</v>
      </c>
      <c r="F91" s="81"/>
      <c r="G91" s="179" t="e">
        <f t="shared" si="27"/>
        <v>#N/A</v>
      </c>
      <c r="H91" s="75"/>
      <c r="I91" s="110" t="e">
        <f t="shared" si="18"/>
        <v>#N/A</v>
      </c>
      <c r="J91" s="111" t="e">
        <f t="shared" si="19"/>
        <v>#N/A</v>
      </c>
      <c r="K91" s="78"/>
      <c r="L91" s="76"/>
      <c r="M91" s="13" t="str">
        <f t="shared" si="23"/>
        <v/>
      </c>
      <c r="N91" s="13" t="str">
        <f t="shared" si="24"/>
        <v/>
      </c>
      <c r="O91" s="13" t="e">
        <f>IF(AND(O90="",N91=N89),O89,IF(AND(F91="",A91&lt;&gt;"",H91=""),IF(ISNA(E91),"",IF(M91=0,IF(N91&lt;&gt;N90,INT(MAX(O$4:O90))+1,INT(MAX(O$4:O90)))+0.5,IF(N91&lt;&gt;N90,INT(MAX(O$4:O90))+1,INT(MAX(O$4:O90)))))))</f>
        <v>#N/A</v>
      </c>
      <c r="P91" s="10" t="str">
        <f t="shared" si="20"/>
        <v/>
      </c>
      <c r="Q91" s="10">
        <f t="shared" si="25"/>
        <v>1</v>
      </c>
      <c r="R91" s="10">
        <f t="shared" si="26"/>
        <v>1</v>
      </c>
      <c r="S91" s="10" t="str">
        <f t="shared" si="21"/>
        <v/>
      </c>
      <c r="T91" s="10" t="str">
        <f t="shared" si="22"/>
        <v/>
      </c>
    </row>
    <row r="92" spans="1:20" x14ac:dyDescent="0.25">
      <c r="A92" s="128"/>
      <c r="B92" s="131"/>
      <c r="C92" s="6"/>
      <c r="D92" s="125">
        <f t="shared" si="16"/>
        <v>0</v>
      </c>
      <c r="E92" s="89" t="e">
        <f t="shared" si="17"/>
        <v>#N/A</v>
      </c>
      <c r="F92" s="81"/>
      <c r="G92" s="179" t="e">
        <f t="shared" si="27"/>
        <v>#N/A</v>
      </c>
      <c r="H92" s="75"/>
      <c r="I92" s="110" t="e">
        <f t="shared" si="18"/>
        <v>#N/A</v>
      </c>
      <c r="J92" s="111" t="e">
        <f t="shared" si="19"/>
        <v>#N/A</v>
      </c>
      <c r="K92" s="78"/>
      <c r="L92" s="76"/>
      <c r="M92" s="13" t="str">
        <f t="shared" si="23"/>
        <v/>
      </c>
      <c r="N92" s="13" t="str">
        <f t="shared" si="24"/>
        <v/>
      </c>
      <c r="O92" s="13" t="e">
        <f>IF(AND(O91="",N92=N90),O90,IF(AND(F92="",A92&lt;&gt;"",H92=""),IF(ISNA(E92),"",IF(M92=0,IF(N92&lt;&gt;N91,INT(MAX(O$4:O91))+1,INT(MAX(O$4:O91)))+0.5,IF(N92&lt;&gt;N91,INT(MAX(O$4:O91))+1,INT(MAX(O$4:O91)))))))</f>
        <v>#N/A</v>
      </c>
      <c r="P92" s="10" t="str">
        <f t="shared" si="20"/>
        <v/>
      </c>
      <c r="Q92" s="10">
        <f t="shared" si="25"/>
        <v>1</v>
      </c>
      <c r="R92" s="10">
        <f t="shared" si="26"/>
        <v>1</v>
      </c>
      <c r="S92" s="10" t="str">
        <f t="shared" si="21"/>
        <v/>
      </c>
      <c r="T92" s="10" t="str">
        <f t="shared" si="22"/>
        <v/>
      </c>
    </row>
    <row r="93" spans="1:20" x14ac:dyDescent="0.25">
      <c r="A93" s="129"/>
      <c r="B93" s="131"/>
      <c r="C93" s="6"/>
      <c r="D93" s="125">
        <f t="shared" si="16"/>
        <v>0</v>
      </c>
      <c r="E93" s="89" t="e">
        <f t="shared" si="17"/>
        <v>#N/A</v>
      </c>
      <c r="F93" s="81"/>
      <c r="G93" s="179" t="e">
        <f t="shared" si="27"/>
        <v>#N/A</v>
      </c>
      <c r="H93" s="75"/>
      <c r="I93" s="110" t="e">
        <f t="shared" si="18"/>
        <v>#N/A</v>
      </c>
      <c r="J93" s="111" t="e">
        <f t="shared" si="19"/>
        <v>#N/A</v>
      </c>
      <c r="K93" s="78"/>
      <c r="L93" s="76"/>
      <c r="M93" s="13" t="str">
        <f t="shared" si="23"/>
        <v/>
      </c>
      <c r="N93" s="13" t="str">
        <f t="shared" si="24"/>
        <v/>
      </c>
      <c r="O93" s="13" t="e">
        <f>IF(AND(O92="",N93=N91),O91,IF(AND(F93="",A93&lt;&gt;"",H93=""),IF(ISNA(E93),"",IF(M93=0,IF(N93&lt;&gt;N92,INT(MAX(O$4:O92))+1,INT(MAX(O$4:O92)))+0.5,IF(N93&lt;&gt;N92,INT(MAX(O$4:O92))+1,INT(MAX(O$4:O92)))))))</f>
        <v>#N/A</v>
      </c>
      <c r="P93" s="10" t="str">
        <f t="shared" si="20"/>
        <v/>
      </c>
      <c r="Q93" s="10">
        <f t="shared" si="25"/>
        <v>1</v>
      </c>
      <c r="R93" s="10">
        <f t="shared" si="26"/>
        <v>1</v>
      </c>
      <c r="S93" s="10" t="str">
        <f t="shared" si="21"/>
        <v/>
      </c>
      <c r="T93" s="10" t="str">
        <f t="shared" si="22"/>
        <v/>
      </c>
    </row>
    <row r="94" spans="1:20" x14ac:dyDescent="0.25">
      <c r="A94" s="128"/>
      <c r="B94" s="131"/>
      <c r="C94" s="6"/>
      <c r="D94" s="125">
        <f t="shared" si="16"/>
        <v>0</v>
      </c>
      <c r="E94" s="89" t="e">
        <f t="shared" si="17"/>
        <v>#N/A</v>
      </c>
      <c r="F94" s="81"/>
      <c r="G94" s="179" t="e">
        <f t="shared" si="27"/>
        <v>#N/A</v>
      </c>
      <c r="H94" s="75"/>
      <c r="I94" s="110" t="e">
        <f t="shared" si="18"/>
        <v>#N/A</v>
      </c>
      <c r="J94" s="111" t="e">
        <f t="shared" si="19"/>
        <v>#N/A</v>
      </c>
      <c r="K94" s="78"/>
      <c r="L94" s="76"/>
      <c r="M94" s="13" t="str">
        <f t="shared" si="23"/>
        <v/>
      </c>
      <c r="N94" s="13" t="str">
        <f t="shared" si="24"/>
        <v/>
      </c>
      <c r="O94" s="13" t="e">
        <f>IF(AND(O93="",N94=N92),O92,IF(AND(F94="",A94&lt;&gt;"",H94=""),IF(ISNA(E94),"",IF(M94=0,IF(N94&lt;&gt;N93,INT(MAX(O$4:O93))+1,INT(MAX(O$4:O93)))+0.5,IF(N94&lt;&gt;N93,INT(MAX(O$4:O93))+1,INT(MAX(O$4:O93)))))))</f>
        <v>#N/A</v>
      </c>
      <c r="P94" s="10" t="str">
        <f t="shared" si="20"/>
        <v/>
      </c>
      <c r="Q94" s="10">
        <f t="shared" si="25"/>
        <v>1</v>
      </c>
      <c r="R94" s="10">
        <f t="shared" si="26"/>
        <v>1</v>
      </c>
      <c r="S94" s="10" t="str">
        <f t="shared" si="21"/>
        <v/>
      </c>
      <c r="T94" s="10" t="str">
        <f t="shared" si="22"/>
        <v/>
      </c>
    </row>
    <row r="95" spans="1:20" x14ac:dyDescent="0.25">
      <c r="A95" s="129"/>
      <c r="B95" s="131"/>
      <c r="C95" s="6"/>
      <c r="D95" s="125">
        <f t="shared" si="16"/>
        <v>0</v>
      </c>
      <c r="E95" s="89" t="e">
        <f t="shared" si="17"/>
        <v>#N/A</v>
      </c>
      <c r="F95" s="81"/>
      <c r="G95" s="179" t="e">
        <f t="shared" si="27"/>
        <v>#N/A</v>
      </c>
      <c r="H95" s="75"/>
      <c r="I95" s="110" t="e">
        <f t="shared" si="18"/>
        <v>#N/A</v>
      </c>
      <c r="J95" s="111" t="e">
        <f t="shared" si="19"/>
        <v>#N/A</v>
      </c>
      <c r="K95" s="78"/>
      <c r="L95" s="76"/>
      <c r="M95" s="13" t="str">
        <f t="shared" si="23"/>
        <v/>
      </c>
      <c r="N95" s="13" t="str">
        <f t="shared" si="24"/>
        <v/>
      </c>
      <c r="O95" s="13" t="e">
        <f>IF(AND(O94="",N95=N93),O93,IF(AND(F95="",A95&lt;&gt;"",H95=""),IF(ISNA(E95),"",IF(M95=0,IF(N95&lt;&gt;N94,INT(MAX(O$4:O94))+1,INT(MAX(O$4:O94)))+0.5,IF(N95&lt;&gt;N94,INT(MAX(O$4:O94))+1,INT(MAX(O$4:O94)))))))</f>
        <v>#N/A</v>
      </c>
      <c r="P95" s="10" t="str">
        <f t="shared" si="20"/>
        <v/>
      </c>
      <c r="Q95" s="10">
        <f t="shared" si="25"/>
        <v>1</v>
      </c>
      <c r="R95" s="10">
        <f t="shared" si="26"/>
        <v>1</v>
      </c>
      <c r="S95" s="10" t="str">
        <f t="shared" si="21"/>
        <v/>
      </c>
      <c r="T95" s="10" t="str">
        <f t="shared" si="22"/>
        <v/>
      </c>
    </row>
    <row r="96" spans="1:20" x14ac:dyDescent="0.25">
      <c r="A96" s="128"/>
      <c r="B96" s="131"/>
      <c r="C96" s="6"/>
      <c r="D96" s="125">
        <f t="shared" si="16"/>
        <v>0</v>
      </c>
      <c r="E96" s="89" t="e">
        <f t="shared" si="17"/>
        <v>#N/A</v>
      </c>
      <c r="F96" s="81"/>
      <c r="G96" s="179" t="e">
        <f t="shared" si="27"/>
        <v>#N/A</v>
      </c>
      <c r="H96" s="75"/>
      <c r="I96" s="110" t="e">
        <f t="shared" si="18"/>
        <v>#N/A</v>
      </c>
      <c r="J96" s="111" t="e">
        <f t="shared" si="19"/>
        <v>#N/A</v>
      </c>
      <c r="K96" s="78"/>
      <c r="L96" s="76"/>
      <c r="M96" s="13" t="str">
        <f t="shared" si="23"/>
        <v/>
      </c>
      <c r="N96" s="13" t="str">
        <f t="shared" si="24"/>
        <v/>
      </c>
      <c r="O96" s="13" t="e">
        <f>IF(AND(O95="",N96=N94),O94,IF(AND(F96="",A96&lt;&gt;"",H96=""),IF(ISNA(E96),"",IF(M96=0,IF(N96&lt;&gt;N95,INT(MAX(O$4:O95))+1,INT(MAX(O$4:O95)))+0.5,IF(N96&lt;&gt;N95,INT(MAX(O$4:O95))+1,INT(MAX(O$4:O95)))))))</f>
        <v>#N/A</v>
      </c>
      <c r="P96" s="10" t="str">
        <f t="shared" si="20"/>
        <v/>
      </c>
      <c r="Q96" s="10">
        <f t="shared" si="25"/>
        <v>1</v>
      </c>
      <c r="R96" s="10">
        <f t="shared" si="26"/>
        <v>1</v>
      </c>
      <c r="S96" s="10" t="str">
        <f t="shared" si="21"/>
        <v/>
      </c>
      <c r="T96" s="10" t="str">
        <f t="shared" si="22"/>
        <v/>
      </c>
    </row>
    <row r="97" spans="1:20" x14ac:dyDescent="0.25">
      <c r="A97" s="129"/>
      <c r="B97" s="131"/>
      <c r="C97" s="6"/>
      <c r="D97" s="125">
        <f t="shared" si="16"/>
        <v>0</v>
      </c>
      <c r="E97" s="89" t="e">
        <f t="shared" si="17"/>
        <v>#N/A</v>
      </c>
      <c r="F97" s="81"/>
      <c r="G97" s="179" t="e">
        <f t="shared" si="27"/>
        <v>#N/A</v>
      </c>
      <c r="H97" s="75"/>
      <c r="I97" s="110" t="e">
        <f t="shared" si="18"/>
        <v>#N/A</v>
      </c>
      <c r="J97" s="111" t="e">
        <f t="shared" si="19"/>
        <v>#N/A</v>
      </c>
      <c r="K97" s="78"/>
      <c r="L97" s="76"/>
      <c r="M97" s="13" t="str">
        <f t="shared" si="23"/>
        <v/>
      </c>
      <c r="N97" s="13" t="str">
        <f t="shared" si="24"/>
        <v/>
      </c>
      <c r="O97" s="13" t="e">
        <f>IF(AND(O96="",N97=N95),O95,IF(AND(F97="",A97&lt;&gt;"",H97=""),IF(ISNA(E97),"",IF(M97=0,IF(N97&lt;&gt;N96,INT(MAX(O$4:O96))+1,INT(MAX(O$4:O96)))+0.5,IF(N97&lt;&gt;N96,INT(MAX(O$4:O96))+1,INT(MAX(O$4:O96)))))))</f>
        <v>#N/A</v>
      </c>
      <c r="P97" s="10" t="str">
        <f t="shared" si="20"/>
        <v/>
      </c>
      <c r="Q97" s="10">
        <f t="shared" si="25"/>
        <v>1</v>
      </c>
      <c r="R97" s="10">
        <f t="shared" si="26"/>
        <v>1</v>
      </c>
      <c r="S97" s="10" t="str">
        <f t="shared" si="21"/>
        <v/>
      </c>
      <c r="T97" s="10" t="str">
        <f t="shared" si="22"/>
        <v/>
      </c>
    </row>
    <row r="98" spans="1:20" x14ac:dyDescent="0.25">
      <c r="A98" s="128"/>
      <c r="B98" s="131"/>
      <c r="C98" s="6"/>
      <c r="D98" s="125">
        <f t="shared" si="16"/>
        <v>0</v>
      </c>
      <c r="E98" s="89" t="e">
        <f t="shared" si="17"/>
        <v>#N/A</v>
      </c>
      <c r="F98" s="81"/>
      <c r="G98" s="179" t="e">
        <f t="shared" si="27"/>
        <v>#N/A</v>
      </c>
      <c r="H98" s="75"/>
      <c r="I98" s="110" t="e">
        <f t="shared" si="18"/>
        <v>#N/A</v>
      </c>
      <c r="J98" s="111" t="e">
        <f t="shared" si="19"/>
        <v>#N/A</v>
      </c>
      <c r="K98" s="78"/>
      <c r="L98" s="76"/>
      <c r="M98" s="13" t="str">
        <f t="shared" si="23"/>
        <v/>
      </c>
      <c r="N98" s="13" t="str">
        <f t="shared" si="24"/>
        <v/>
      </c>
      <c r="O98" s="13" t="e">
        <f>IF(AND(O97="",N98=N96),O96,IF(AND(F98="",A98&lt;&gt;"",H98=""),IF(ISNA(E98),"",IF(M98=0,IF(N98&lt;&gt;N97,INT(MAX(O$4:O97))+1,INT(MAX(O$4:O97)))+0.5,IF(N98&lt;&gt;N97,INT(MAX(O$4:O97))+1,INT(MAX(O$4:O97)))))))</f>
        <v>#N/A</v>
      </c>
      <c r="P98" s="10" t="str">
        <f t="shared" si="20"/>
        <v/>
      </c>
      <c r="Q98" s="10">
        <f t="shared" si="25"/>
        <v>1</v>
      </c>
      <c r="R98" s="10">
        <f t="shared" si="26"/>
        <v>1</v>
      </c>
      <c r="S98" s="10" t="str">
        <f t="shared" si="21"/>
        <v/>
      </c>
      <c r="T98" s="10" t="str">
        <f t="shared" si="22"/>
        <v/>
      </c>
    </row>
    <row r="99" spans="1:20" x14ac:dyDescent="0.25">
      <c r="A99" s="129"/>
      <c r="B99" s="131"/>
      <c r="C99" s="6"/>
      <c r="D99" s="125">
        <f t="shared" si="16"/>
        <v>0</v>
      </c>
      <c r="E99" s="89" t="e">
        <f t="shared" si="17"/>
        <v>#N/A</v>
      </c>
      <c r="F99" s="81"/>
      <c r="G99" s="179" t="e">
        <f t="shared" si="27"/>
        <v>#N/A</v>
      </c>
      <c r="H99" s="75"/>
      <c r="I99" s="110" t="e">
        <f t="shared" si="18"/>
        <v>#N/A</v>
      </c>
      <c r="J99" s="111" t="e">
        <f t="shared" si="19"/>
        <v>#N/A</v>
      </c>
      <c r="K99" s="78"/>
      <c r="L99" s="76"/>
      <c r="M99" s="13" t="str">
        <f t="shared" si="23"/>
        <v/>
      </c>
      <c r="N99" s="13" t="str">
        <f t="shared" si="24"/>
        <v/>
      </c>
      <c r="O99" s="13" t="e">
        <f>IF(AND(O98="",N99=N97),O97,IF(AND(F99="",A99&lt;&gt;"",H99=""),IF(ISNA(E99),"",IF(M99=0,IF(N99&lt;&gt;N98,INT(MAX(O$4:O98))+1,INT(MAX(O$4:O98)))+0.5,IF(N99&lt;&gt;N98,INT(MAX(O$4:O98))+1,INT(MAX(O$4:O98)))))))</f>
        <v>#N/A</v>
      </c>
      <c r="P99" s="10" t="str">
        <f t="shared" si="20"/>
        <v/>
      </c>
      <c r="Q99" s="10">
        <f t="shared" si="25"/>
        <v>1</v>
      </c>
      <c r="R99" s="10">
        <f t="shared" si="26"/>
        <v>1</v>
      </c>
      <c r="S99" s="10" t="str">
        <f t="shared" si="21"/>
        <v/>
      </c>
      <c r="T99" s="10" t="str">
        <f t="shared" si="22"/>
        <v/>
      </c>
    </row>
    <row r="100" spans="1:20" x14ac:dyDescent="0.25">
      <c r="A100" s="128"/>
      <c r="B100" s="131"/>
      <c r="C100" s="6"/>
      <c r="D100" s="125">
        <f t="shared" ref="D100:D103" si="28">B100-C100</f>
        <v>0</v>
      </c>
      <c r="E100" s="89" t="e">
        <f t="shared" ref="E100:E103" si="29">IF(COUNTA(A100:C100)&lt;3,NA(),IF(B100=0,#N/A,D100/B100%))</f>
        <v>#N/A</v>
      </c>
      <c r="F100" s="81"/>
      <c r="G100" s="179" t="e">
        <f t="shared" si="27"/>
        <v>#N/A</v>
      </c>
      <c r="H100" s="75"/>
      <c r="I100" s="110" t="e">
        <f t="shared" si="18"/>
        <v>#N/A</v>
      </c>
      <c r="J100" s="111" t="e">
        <f t="shared" si="19"/>
        <v>#N/A</v>
      </c>
      <c r="K100" s="78"/>
      <c r="L100" s="76"/>
      <c r="M100" s="13" t="str">
        <f t="shared" si="23"/>
        <v/>
      </c>
      <c r="N100" s="13" t="str">
        <f t="shared" si="24"/>
        <v/>
      </c>
      <c r="O100" s="13" t="e">
        <f>IF(AND(O99="",N100=N98),O98,IF(AND(F100="",A100&lt;&gt;"",H100=""),IF(ISNA(E100),"",IF(M100=0,IF(N100&lt;&gt;N99,INT(MAX(O$4:O99))+1,INT(MAX(O$4:O99)))+0.5,IF(N100&lt;&gt;N99,INT(MAX(O$4:O99))+1,INT(MAX(O$4:O99)))))))</f>
        <v>#N/A</v>
      </c>
      <c r="P100" s="10" t="str">
        <f t="shared" si="20"/>
        <v/>
      </c>
      <c r="Q100" s="10">
        <f t="shared" si="25"/>
        <v>1</v>
      </c>
      <c r="R100" s="10">
        <f t="shared" si="26"/>
        <v>1</v>
      </c>
      <c r="S100" s="10" t="str">
        <f t="shared" si="21"/>
        <v/>
      </c>
      <c r="T100" s="10" t="str">
        <f t="shared" si="22"/>
        <v/>
      </c>
    </row>
    <row r="101" spans="1:20" x14ac:dyDescent="0.25">
      <c r="A101" s="129"/>
      <c r="B101" s="131"/>
      <c r="C101" s="6"/>
      <c r="D101" s="125">
        <f t="shared" si="28"/>
        <v>0</v>
      </c>
      <c r="E101" s="89" t="e">
        <f t="shared" si="29"/>
        <v>#N/A</v>
      </c>
      <c r="F101" s="81"/>
      <c r="G101" s="179" t="e">
        <f t="shared" si="27"/>
        <v>#N/A</v>
      </c>
      <c r="H101" s="75"/>
      <c r="I101" s="110" t="e">
        <f t="shared" si="18"/>
        <v>#N/A</v>
      </c>
      <c r="J101" s="111" t="e">
        <f t="shared" si="19"/>
        <v>#N/A</v>
      </c>
      <c r="K101" s="78"/>
      <c r="L101" s="76"/>
      <c r="M101" s="13" t="str">
        <f t="shared" si="23"/>
        <v/>
      </c>
      <c r="N101" s="13" t="str">
        <f t="shared" si="24"/>
        <v/>
      </c>
      <c r="O101" s="13" t="e">
        <f>IF(AND(O100="",N101=N99),O99,IF(AND(F101="",A101&lt;&gt;"",H101=""),IF(ISNA(E101),"",IF(M101=0,IF(N101&lt;&gt;N100,INT(MAX(O$4:O100))+1,INT(MAX(O$4:O100)))+0.5,IF(N101&lt;&gt;N100,INT(MAX(O$4:O100))+1,INT(MAX(O$4:O100)))))))</f>
        <v>#N/A</v>
      </c>
      <c r="P101" s="10" t="str">
        <f t="shared" ref="P101" si="30">IF(ISNA(O101),"",IF(AND(F101="",H101=""),IFERROR(IF(COUNTIF($O$4:$O$103,INT(O101))&gt;=6,E101,NA()),""),""))</f>
        <v/>
      </c>
      <c r="Q101" s="10">
        <f t="shared" si="25"/>
        <v>1</v>
      </c>
      <c r="R101" s="10">
        <f t="shared" si="26"/>
        <v>1</v>
      </c>
      <c r="S101" s="10" t="str">
        <f>IFERROR(IF(AND(Q102=1,Q101=Q100),"",IF(AND(Q101=Q100,OR(Q101=Q102,Q102=""),S102=""),"",IF(Q101="","",IF(Q101&gt;=5,E101,IF(AND(S102=E102,Q102&gt;1),E101,""))))),"")</f>
        <v/>
      </c>
      <c r="T101" s="10" t="str">
        <f>IFERROR(IF(AND(R102=1,R101=R100),"",IF(AND(R101=R100,OR(R101=R102,R102=""),T102=""),"",IF(R101="","",IF(R101&gt;=5,E101,IF(AND(T102=E102,R102&gt;1),E101,""))))),"")</f>
        <v/>
      </c>
    </row>
    <row r="102" spans="1:20" x14ac:dyDescent="0.25">
      <c r="A102" s="128"/>
      <c r="B102" s="131"/>
      <c r="C102" s="6"/>
      <c r="D102" s="125">
        <f t="shared" si="28"/>
        <v>0</v>
      </c>
      <c r="E102" s="89" t="e">
        <f t="shared" si="29"/>
        <v>#N/A</v>
      </c>
      <c r="F102" s="81"/>
      <c r="G102" s="179" t="e">
        <f t="shared" si="27"/>
        <v>#N/A</v>
      </c>
      <c r="H102" s="75"/>
      <c r="I102" s="110" t="e">
        <f t="shared" si="18"/>
        <v>#N/A</v>
      </c>
      <c r="J102" s="111" t="e">
        <f t="shared" si="19"/>
        <v>#N/A</v>
      </c>
      <c r="K102" s="86"/>
      <c r="L102" s="92"/>
      <c r="M102" s="13" t="str">
        <f t="shared" si="23"/>
        <v/>
      </c>
      <c r="N102" s="13" t="str">
        <f t="shared" si="24"/>
        <v/>
      </c>
      <c r="O102" s="13" t="e">
        <f>IF(AND(O101="",N102=N100),O100,IF(AND(F102="",A102&lt;&gt;"",H102=""),IF(ISNA(E102),"",IF(M102=0,IF(N102&lt;&gt;N101,INT(MAX(O$4:O101))+1,INT(MAX(O$4:O101)))+0.5,IF(N102&lt;&gt;N101,INT(MAX(O$4:O101))+1,INT(MAX(O$4:O101)))))))</f>
        <v>#N/A</v>
      </c>
      <c r="P102" s="10" t="str">
        <f t="shared" ref="P102:P103" si="31">IF(ISNA(O102),"",IF(AND(F102="",H102=""),IFERROR(IF(COUNTIF($O$4:$O$103,INT(O102))&gt;=6,E102,NA()),""),""))</f>
        <v/>
      </c>
      <c r="Q102" s="10">
        <f t="shared" si="25"/>
        <v>1</v>
      </c>
      <c r="R102" s="10">
        <f t="shared" si="26"/>
        <v>1</v>
      </c>
      <c r="S102" s="10" t="str">
        <f t="shared" si="21"/>
        <v/>
      </c>
      <c r="T102" s="10" t="str">
        <f t="shared" si="22"/>
        <v/>
      </c>
    </row>
    <row r="103" spans="1:20" ht="15.75" thickBot="1" x14ac:dyDescent="0.3">
      <c r="A103" s="130"/>
      <c r="B103" s="132"/>
      <c r="C103" s="94"/>
      <c r="D103" s="126">
        <f t="shared" si="28"/>
        <v>0</v>
      </c>
      <c r="E103" s="91" t="e">
        <f t="shared" si="29"/>
        <v>#N/A</v>
      </c>
      <c r="F103" s="90"/>
      <c r="G103" s="179" t="e">
        <f t="shared" si="27"/>
        <v>#N/A</v>
      </c>
      <c r="H103" s="85"/>
      <c r="I103" s="112" t="e">
        <f t="shared" si="18"/>
        <v>#N/A</v>
      </c>
      <c r="J103" s="113" t="e">
        <f t="shared" si="19"/>
        <v>#N/A</v>
      </c>
      <c r="K103" s="79"/>
      <c r="L103" s="77"/>
      <c r="M103" s="13" t="str">
        <f t="shared" si="23"/>
        <v/>
      </c>
      <c r="N103" s="13" t="str">
        <f t="shared" si="24"/>
        <v/>
      </c>
      <c r="O103" s="13" t="e">
        <f>IF(AND(O102="",N103=N101),O101,IF(AND(F103="",A103&lt;&gt;"",H103=""),IF(ISNA(E103),"",IF(M103=0,IF(N103&lt;&gt;N102,INT(MAX(O$4:O102))+1,INT(MAX(O$4:O102)))+0.5,IF(N103&lt;&gt;N102,INT(MAX(O$4:O102))+1,INT(MAX(O$4:O102)))))))</f>
        <v>#N/A</v>
      </c>
      <c r="P103" s="10" t="str">
        <f t="shared" si="31"/>
        <v/>
      </c>
      <c r="Q103" s="10">
        <f t="shared" si="25"/>
        <v>1</v>
      </c>
      <c r="R103" s="10">
        <f t="shared" si="26"/>
        <v>1</v>
      </c>
      <c r="S103" s="10" t="str">
        <f t="shared" si="21"/>
        <v/>
      </c>
      <c r="T103" s="10" t="str">
        <f t="shared" si="22"/>
        <v/>
      </c>
    </row>
    <row r="104" spans="1:20" x14ac:dyDescent="0.25">
      <c r="A104" s="15"/>
      <c r="B104" s="15"/>
      <c r="C104" s="1"/>
      <c r="D104" s="1"/>
      <c r="E104" s="14"/>
      <c r="F104" s="1"/>
      <c r="G104" s="1"/>
      <c r="H104" s="1"/>
      <c r="I104" s="1"/>
      <c r="J104" s="1"/>
    </row>
    <row r="105" spans="1:20" x14ac:dyDescent="0.25">
      <c r="A105" s="15"/>
      <c r="B105" s="15"/>
      <c r="C105" s="1"/>
      <c r="D105" s="1"/>
      <c r="E105" s="14"/>
      <c r="F105" s="1"/>
      <c r="G105" s="1"/>
      <c r="H105" s="1"/>
      <c r="I105" s="1"/>
      <c r="J105" s="1"/>
    </row>
    <row r="106" spans="1:20" hidden="1" x14ac:dyDescent="0.25">
      <c r="A106" s="15"/>
      <c r="B106" s="15"/>
      <c r="C106" s="1"/>
      <c r="D106" s="1"/>
      <c r="E106" s="14"/>
      <c r="F106" s="1"/>
      <c r="G106" s="1"/>
      <c r="H106" s="1"/>
      <c r="I106" s="1"/>
      <c r="J106" s="1"/>
    </row>
    <row r="107" spans="1:20" hidden="1" x14ac:dyDescent="0.25">
      <c r="A107" s="15"/>
      <c r="B107" s="15"/>
      <c r="C107" s="1"/>
      <c r="D107" s="1"/>
      <c r="E107" s="14"/>
      <c r="F107" s="1"/>
      <c r="G107" s="1"/>
      <c r="H107" s="1"/>
      <c r="I107" s="1"/>
      <c r="J107" s="1"/>
    </row>
    <row r="108" spans="1:20" hidden="1" x14ac:dyDescent="0.25">
      <c r="A108" s="15"/>
      <c r="B108" s="15"/>
      <c r="C108" s="1"/>
      <c r="D108" s="1"/>
      <c r="E108" s="14"/>
      <c r="F108" s="1"/>
      <c r="G108" s="1"/>
      <c r="H108" s="1"/>
      <c r="I108" s="1"/>
      <c r="J108" s="1"/>
    </row>
    <row r="109" spans="1:20" hidden="1" x14ac:dyDescent="0.25">
      <c r="A109" s="15"/>
      <c r="B109" s="15"/>
      <c r="C109" s="1"/>
      <c r="D109" s="1"/>
      <c r="E109" s="14"/>
      <c r="F109" s="1"/>
      <c r="G109" s="1"/>
      <c r="H109" s="1"/>
      <c r="I109" s="1"/>
      <c r="J109" s="1"/>
    </row>
    <row r="110" spans="1:20" hidden="1" x14ac:dyDescent="0.25">
      <c r="A110" s="15"/>
      <c r="B110" s="15"/>
      <c r="C110" s="1"/>
      <c r="D110" s="1"/>
      <c r="E110" s="14"/>
      <c r="F110" s="1"/>
      <c r="G110" s="1"/>
      <c r="H110" s="1"/>
      <c r="I110" s="1"/>
      <c r="J110" s="1"/>
    </row>
    <row r="111" spans="1:20" hidden="1" x14ac:dyDescent="0.25">
      <c r="A111" s="15"/>
      <c r="B111" s="15"/>
      <c r="C111" s="1"/>
      <c r="D111" s="1"/>
      <c r="E111" s="14"/>
      <c r="F111" s="1"/>
      <c r="G111" s="1"/>
      <c r="H111" s="1"/>
      <c r="I111" s="1"/>
      <c r="J111" s="1"/>
    </row>
    <row r="112" spans="1:20" hidden="1" x14ac:dyDescent="0.25">
      <c r="A112" s="15"/>
      <c r="B112" s="15"/>
      <c r="C112" s="1"/>
      <c r="D112" s="1"/>
      <c r="E112" s="14"/>
      <c r="F112" s="1"/>
      <c r="G112" s="1"/>
      <c r="H112" s="1"/>
      <c r="I112" s="1"/>
      <c r="J112" s="1"/>
    </row>
    <row r="113" spans="1:10" hidden="1" x14ac:dyDescent="0.25">
      <c r="A113" s="15"/>
      <c r="B113" s="15"/>
      <c r="C113" s="1"/>
      <c r="D113" s="1"/>
      <c r="E113" s="14"/>
      <c r="F113" s="1"/>
      <c r="G113" s="1"/>
      <c r="H113" s="1"/>
      <c r="I113" s="1"/>
      <c r="J113" s="1"/>
    </row>
    <row r="114" spans="1:10" hidden="1" x14ac:dyDescent="0.25">
      <c r="A114" s="15"/>
      <c r="B114" s="15"/>
      <c r="C114" s="1"/>
      <c r="D114" s="1"/>
      <c r="E114" s="14"/>
      <c r="F114" s="1"/>
      <c r="G114" s="1"/>
      <c r="H114" s="1"/>
      <c r="I114" s="1"/>
      <c r="J114" s="1"/>
    </row>
    <row r="115" spans="1:10" hidden="1" x14ac:dyDescent="0.25">
      <c r="A115" s="15"/>
      <c r="B115" s="15"/>
      <c r="C115" s="1"/>
      <c r="D115" s="1"/>
      <c r="E115" s="14"/>
      <c r="F115" s="1"/>
      <c r="G115" s="1"/>
      <c r="H115" s="1"/>
      <c r="I115" s="1"/>
      <c r="J115" s="1"/>
    </row>
    <row r="116" spans="1:10" hidden="1" x14ac:dyDescent="0.25">
      <c r="A116" s="15"/>
      <c r="B116" s="15"/>
      <c r="C116" s="1"/>
      <c r="D116" s="1"/>
      <c r="E116" s="14"/>
      <c r="F116" s="1"/>
      <c r="G116" s="1"/>
      <c r="H116" s="1"/>
      <c r="I116" s="1"/>
      <c r="J116" s="1"/>
    </row>
    <row r="117" spans="1:10" hidden="1" x14ac:dyDescent="0.25">
      <c r="A117" s="15"/>
      <c r="B117" s="15"/>
      <c r="C117" s="1"/>
      <c r="D117" s="1"/>
      <c r="E117" s="14"/>
      <c r="F117" s="1"/>
      <c r="G117" s="1"/>
      <c r="H117" s="1"/>
      <c r="I117" s="1"/>
      <c r="J117" s="1"/>
    </row>
    <row r="118" spans="1:10" hidden="1" x14ac:dyDescent="0.25">
      <c r="A118" s="15"/>
      <c r="B118" s="15"/>
      <c r="C118" s="1"/>
      <c r="D118" s="1"/>
      <c r="E118" s="14"/>
      <c r="F118" s="1"/>
      <c r="G118" s="1"/>
      <c r="H118" s="1"/>
      <c r="I118" s="1"/>
      <c r="J118" s="1"/>
    </row>
    <row r="119" spans="1:10" hidden="1" x14ac:dyDescent="0.25">
      <c r="A119" s="15"/>
      <c r="B119" s="15"/>
      <c r="C119" s="1"/>
      <c r="D119" s="1"/>
      <c r="E119" s="14"/>
      <c r="F119" s="1"/>
      <c r="G119" s="1"/>
      <c r="H119" s="1"/>
      <c r="I119" s="1"/>
      <c r="J119" s="1"/>
    </row>
    <row r="120" spans="1:10" hidden="1" x14ac:dyDescent="0.25">
      <c r="A120" s="15"/>
      <c r="B120" s="15"/>
      <c r="C120" s="1"/>
      <c r="D120" s="1"/>
      <c r="E120" s="14"/>
      <c r="F120" s="1"/>
      <c r="G120" s="1"/>
      <c r="H120" s="1"/>
      <c r="I120" s="1"/>
      <c r="J120" s="1"/>
    </row>
    <row r="121" spans="1:10" hidden="1" x14ac:dyDescent="0.25">
      <c r="A121" s="15"/>
      <c r="B121" s="15"/>
      <c r="C121" s="1"/>
      <c r="D121" s="1"/>
      <c r="E121" s="14"/>
      <c r="F121" s="1"/>
      <c r="G121" s="1"/>
      <c r="H121" s="1"/>
      <c r="I121" s="1"/>
      <c r="J121" s="1"/>
    </row>
    <row r="122" spans="1:10" hidden="1" x14ac:dyDescent="0.25">
      <c r="A122" s="15"/>
      <c r="B122" s="15"/>
      <c r="C122" s="1"/>
      <c r="D122" s="1"/>
      <c r="E122" s="14"/>
      <c r="F122" s="1"/>
      <c r="G122" s="1"/>
      <c r="H122" s="1"/>
      <c r="I122" s="1"/>
      <c r="J122" s="1"/>
    </row>
    <row r="123" spans="1:10" hidden="1" x14ac:dyDescent="0.25">
      <c r="A123" s="15"/>
      <c r="B123" s="15"/>
      <c r="C123" s="1"/>
      <c r="D123" s="1"/>
      <c r="E123" s="14"/>
      <c r="F123" s="1"/>
      <c r="G123" s="1"/>
      <c r="H123" s="1"/>
      <c r="I123" s="1"/>
      <c r="J123" s="1"/>
    </row>
    <row r="124" spans="1:10" hidden="1" x14ac:dyDescent="0.25">
      <c r="A124" s="15"/>
      <c r="B124" s="15"/>
      <c r="C124" s="1"/>
      <c r="D124" s="1"/>
      <c r="E124" s="14"/>
      <c r="F124" s="1"/>
      <c r="G124" s="1"/>
      <c r="H124" s="1"/>
      <c r="I124" s="1"/>
      <c r="J124" s="1"/>
    </row>
    <row r="125" spans="1:10" hidden="1" x14ac:dyDescent="0.25">
      <c r="A125" s="15"/>
      <c r="B125" s="15"/>
      <c r="C125" s="1"/>
      <c r="D125" s="1"/>
      <c r="E125" s="14"/>
      <c r="F125" s="1"/>
      <c r="G125" s="1"/>
      <c r="H125" s="1"/>
      <c r="I125" s="1"/>
      <c r="J125" s="1"/>
    </row>
    <row r="126" spans="1:10" hidden="1" x14ac:dyDescent="0.25">
      <c r="A126" s="15"/>
      <c r="B126" s="15"/>
      <c r="C126" s="1"/>
      <c r="D126" s="1"/>
      <c r="E126" s="14"/>
      <c r="F126" s="1"/>
      <c r="G126" s="1"/>
      <c r="H126" s="1"/>
      <c r="I126" s="1"/>
      <c r="J126" s="1"/>
    </row>
    <row r="127" spans="1:10" hidden="1" x14ac:dyDescent="0.25">
      <c r="A127" s="15"/>
      <c r="B127" s="15"/>
      <c r="C127" s="1"/>
      <c r="D127" s="1"/>
      <c r="E127" s="14"/>
      <c r="F127" s="1"/>
      <c r="G127" s="1"/>
      <c r="H127" s="1"/>
      <c r="I127" s="1"/>
      <c r="J127" s="1"/>
    </row>
    <row r="128" spans="1:10" hidden="1" x14ac:dyDescent="0.25">
      <c r="A128" s="15"/>
      <c r="B128" s="15"/>
      <c r="C128" s="1"/>
      <c r="D128" s="1"/>
      <c r="E128" s="14"/>
      <c r="F128" s="1"/>
      <c r="G128" s="1"/>
      <c r="H128" s="1"/>
      <c r="I128" s="1"/>
      <c r="J128" s="1"/>
    </row>
    <row r="129" spans="1:10" hidden="1" x14ac:dyDescent="0.25">
      <c r="A129" s="15"/>
      <c r="B129" s="15"/>
      <c r="C129" s="1"/>
      <c r="D129" s="1"/>
      <c r="E129" s="14"/>
      <c r="F129" s="1"/>
      <c r="G129" s="1"/>
      <c r="H129" s="1"/>
      <c r="I129" s="1"/>
      <c r="J129" s="1"/>
    </row>
    <row r="130" spans="1:10" hidden="1" x14ac:dyDescent="0.25">
      <c r="A130" s="15"/>
      <c r="B130" s="15"/>
      <c r="C130" s="1"/>
      <c r="D130" s="1"/>
      <c r="E130" s="14"/>
      <c r="F130" s="1"/>
      <c r="G130" s="1"/>
      <c r="H130" s="1"/>
      <c r="I130" s="1"/>
      <c r="J130" s="1"/>
    </row>
    <row r="131" spans="1:10" hidden="1" x14ac:dyDescent="0.25">
      <c r="A131" s="15"/>
      <c r="B131" s="15"/>
      <c r="C131" s="1"/>
      <c r="D131" s="1"/>
      <c r="E131" s="14"/>
      <c r="F131" s="1"/>
      <c r="G131" s="1"/>
      <c r="H131" s="1"/>
      <c r="I131" s="1"/>
      <c r="J131" s="1"/>
    </row>
    <row r="132" spans="1:10" hidden="1" x14ac:dyDescent="0.25">
      <c r="A132" s="15"/>
      <c r="B132" s="15"/>
      <c r="C132" s="1"/>
      <c r="D132" s="1"/>
      <c r="E132" s="14"/>
      <c r="F132" s="1"/>
      <c r="G132" s="1"/>
      <c r="H132" s="1"/>
      <c r="I132" s="1"/>
      <c r="J132" s="1"/>
    </row>
    <row r="133" spans="1:10" hidden="1" x14ac:dyDescent="0.25">
      <c r="A133" s="15"/>
      <c r="B133" s="15"/>
      <c r="C133" s="1"/>
      <c r="D133" s="1"/>
      <c r="E133" s="14"/>
      <c r="F133" s="1"/>
      <c r="G133" s="1"/>
      <c r="H133" s="1"/>
      <c r="I133" s="1"/>
      <c r="J133" s="1"/>
    </row>
    <row r="134" spans="1:10" hidden="1" x14ac:dyDescent="0.25">
      <c r="A134" s="15"/>
      <c r="B134" s="15"/>
      <c r="C134" s="1"/>
      <c r="D134" s="1"/>
      <c r="E134" s="14"/>
      <c r="F134" s="1"/>
      <c r="G134" s="1"/>
      <c r="H134" s="1"/>
      <c r="I134" s="1"/>
      <c r="J134" s="1"/>
    </row>
    <row r="135" spans="1:10" hidden="1" x14ac:dyDescent="0.25">
      <c r="A135" s="15"/>
      <c r="B135" s="15"/>
      <c r="C135" s="1"/>
      <c r="D135" s="1"/>
      <c r="E135" s="14"/>
      <c r="F135" s="1"/>
      <c r="G135" s="1"/>
      <c r="H135" s="1"/>
      <c r="I135" s="1"/>
      <c r="J135" s="1"/>
    </row>
    <row r="136" spans="1:10" hidden="1" x14ac:dyDescent="0.25">
      <c r="A136" s="15"/>
      <c r="B136" s="15"/>
      <c r="C136" s="1"/>
      <c r="D136" s="1"/>
      <c r="E136" s="14"/>
      <c r="F136" s="1"/>
      <c r="G136" s="1"/>
      <c r="H136" s="1"/>
      <c r="I136" s="1"/>
      <c r="J136" s="1"/>
    </row>
    <row r="137" spans="1:10" hidden="1" x14ac:dyDescent="0.25">
      <c r="A137" s="15"/>
      <c r="B137" s="15"/>
      <c r="C137" s="1"/>
      <c r="D137" s="1"/>
      <c r="E137" s="14"/>
      <c r="F137" s="1"/>
      <c r="G137" s="1"/>
      <c r="H137" s="1"/>
      <c r="I137" s="1"/>
      <c r="J137" s="1"/>
    </row>
    <row r="138" spans="1:10" hidden="1" x14ac:dyDescent="0.25">
      <c r="A138" s="15"/>
      <c r="B138" s="15"/>
      <c r="C138" s="1"/>
      <c r="D138" s="1"/>
      <c r="E138" s="14"/>
      <c r="F138" s="1"/>
      <c r="G138" s="1"/>
      <c r="H138" s="1"/>
      <c r="I138" s="1"/>
      <c r="J138" s="1"/>
    </row>
    <row r="139" spans="1:10" hidden="1" x14ac:dyDescent="0.25">
      <c r="A139" s="15"/>
      <c r="B139" s="15"/>
      <c r="C139" s="1"/>
      <c r="D139" s="1"/>
      <c r="E139" s="14"/>
      <c r="F139" s="1"/>
      <c r="G139" s="1"/>
      <c r="H139" s="1"/>
      <c r="I139" s="1"/>
      <c r="J139" s="1"/>
    </row>
    <row r="140" spans="1:10" hidden="1" x14ac:dyDescent="0.25">
      <c r="A140" s="15"/>
      <c r="B140" s="15"/>
      <c r="C140" s="1"/>
      <c r="D140" s="1"/>
      <c r="E140" s="14"/>
      <c r="F140" s="1"/>
      <c r="G140" s="1"/>
      <c r="H140" s="1"/>
      <c r="I140" s="1"/>
      <c r="J140" s="1"/>
    </row>
    <row r="141" spans="1:10" hidden="1" x14ac:dyDescent="0.25">
      <c r="A141" s="15"/>
      <c r="B141" s="15"/>
      <c r="C141" s="1"/>
      <c r="D141" s="1"/>
      <c r="E141" s="14"/>
      <c r="F141" s="1"/>
      <c r="G141" s="1"/>
      <c r="H141" s="1"/>
      <c r="I141" s="1"/>
      <c r="J141" s="1"/>
    </row>
    <row r="142" spans="1:10" hidden="1" x14ac:dyDescent="0.25">
      <c r="A142" s="15"/>
      <c r="B142" s="15"/>
      <c r="C142" s="1"/>
      <c r="D142" s="1"/>
      <c r="E142" s="14"/>
      <c r="F142" s="1"/>
      <c r="G142" s="1"/>
      <c r="H142" s="1"/>
      <c r="I142" s="1"/>
      <c r="J142" s="1"/>
    </row>
    <row r="143" spans="1:10" hidden="1" x14ac:dyDescent="0.25">
      <c r="A143" s="15"/>
      <c r="B143" s="15"/>
      <c r="C143" s="1"/>
      <c r="D143" s="1"/>
      <c r="E143" s="14"/>
      <c r="F143" s="1"/>
      <c r="G143" s="1"/>
      <c r="H143" s="1"/>
      <c r="I143" s="1"/>
      <c r="J143" s="1"/>
    </row>
    <row r="144" spans="1:10" hidden="1" x14ac:dyDescent="0.25">
      <c r="A144" s="15"/>
      <c r="B144" s="15"/>
      <c r="C144" s="1"/>
      <c r="D144" s="1"/>
      <c r="E144" s="14"/>
      <c r="F144" s="1"/>
      <c r="G144" s="1"/>
      <c r="H144" s="1"/>
      <c r="I144" s="1"/>
      <c r="J144" s="1"/>
    </row>
    <row r="145" spans="1:10" hidden="1" x14ac:dyDescent="0.25">
      <c r="A145" s="15"/>
      <c r="B145" s="15"/>
      <c r="C145" s="1"/>
      <c r="D145" s="1"/>
      <c r="E145" s="14"/>
      <c r="F145" s="1"/>
      <c r="G145" s="1"/>
      <c r="H145" s="1"/>
      <c r="I145" s="1"/>
      <c r="J145" s="1"/>
    </row>
    <row r="146" spans="1:10" hidden="1" x14ac:dyDescent="0.25">
      <c r="A146" s="15"/>
      <c r="B146" s="15"/>
      <c r="C146" s="1"/>
      <c r="D146" s="1"/>
      <c r="E146" s="14"/>
      <c r="F146" s="1"/>
      <c r="G146" s="1"/>
      <c r="H146" s="1"/>
      <c r="I146" s="1"/>
      <c r="J146" s="1"/>
    </row>
    <row r="147" spans="1:10" hidden="1" x14ac:dyDescent="0.25">
      <c r="A147" s="15"/>
      <c r="B147" s="15"/>
      <c r="C147" s="1"/>
      <c r="D147" s="1"/>
      <c r="E147" s="14"/>
      <c r="F147" s="1"/>
      <c r="G147" s="1"/>
      <c r="H147" s="1"/>
      <c r="I147" s="1"/>
      <c r="J147" s="1"/>
    </row>
    <row r="148" spans="1:10" hidden="1" x14ac:dyDescent="0.25">
      <c r="A148" s="15"/>
      <c r="B148" s="15"/>
      <c r="C148" s="1"/>
      <c r="D148" s="1"/>
      <c r="E148" s="14"/>
      <c r="F148" s="1"/>
      <c r="G148" s="1"/>
      <c r="H148" s="1"/>
      <c r="I148" s="1"/>
      <c r="J148" s="1"/>
    </row>
    <row r="149" spans="1:10" hidden="1" x14ac:dyDescent="0.25">
      <c r="A149" s="15"/>
      <c r="B149" s="15"/>
      <c r="C149" s="1"/>
      <c r="D149" s="1"/>
      <c r="E149" s="14"/>
      <c r="F149" s="1"/>
      <c r="G149" s="1"/>
      <c r="H149" s="1"/>
      <c r="I149" s="1"/>
      <c r="J149" s="1"/>
    </row>
    <row r="150" spans="1:10" hidden="1" x14ac:dyDescent="0.25">
      <c r="A150" s="15"/>
      <c r="B150" s="15"/>
      <c r="C150" s="1"/>
      <c r="D150" s="1"/>
      <c r="E150" s="14"/>
      <c r="F150" s="1"/>
      <c r="G150" s="1"/>
      <c r="H150" s="1"/>
      <c r="I150" s="1"/>
      <c r="J150" s="1"/>
    </row>
    <row r="151" spans="1:10" hidden="1" x14ac:dyDescent="0.25">
      <c r="A151" s="15"/>
      <c r="B151" s="15"/>
      <c r="C151" s="1"/>
      <c r="D151" s="1"/>
      <c r="E151" s="14"/>
      <c r="F151" s="1"/>
      <c r="G151" s="1"/>
      <c r="H151" s="1"/>
      <c r="I151" s="1"/>
      <c r="J151" s="1"/>
    </row>
    <row r="152" spans="1:10" hidden="1" x14ac:dyDescent="0.25">
      <c r="A152" s="15"/>
      <c r="B152" s="15"/>
      <c r="C152" s="1"/>
      <c r="D152" s="1"/>
      <c r="E152" s="14"/>
      <c r="F152" s="1"/>
      <c r="G152" s="1"/>
      <c r="H152" s="1"/>
      <c r="I152" s="1"/>
      <c r="J152" s="1"/>
    </row>
    <row r="153" spans="1:10" hidden="1" x14ac:dyDescent="0.25">
      <c r="A153" s="15"/>
      <c r="B153" s="15"/>
      <c r="C153" s="1"/>
      <c r="D153" s="1"/>
      <c r="E153" s="14"/>
      <c r="F153" s="1"/>
      <c r="G153" s="1"/>
      <c r="H153" s="1"/>
      <c r="I153" s="1"/>
      <c r="J153" s="1"/>
    </row>
    <row r="154" spans="1:10" hidden="1" x14ac:dyDescent="0.25">
      <c r="A154" s="1"/>
      <c r="B154" s="1"/>
      <c r="C154" s="1"/>
      <c r="D154" s="1"/>
      <c r="E154" s="1"/>
      <c r="F154" s="1"/>
      <c r="G154" s="1"/>
      <c r="H154" s="1"/>
      <c r="I154" s="1"/>
      <c r="J154" s="1"/>
    </row>
    <row r="155" spans="1:10" hidden="1" x14ac:dyDescent="0.25">
      <c r="A155" s="1"/>
      <c r="B155" s="1"/>
      <c r="C155" s="1"/>
      <c r="D155" s="1"/>
      <c r="E155" s="1"/>
      <c r="F155" s="1"/>
      <c r="G155" s="1"/>
      <c r="H155" s="1"/>
      <c r="I155" s="1"/>
      <c r="J155" s="1"/>
    </row>
    <row r="156" spans="1:10" hidden="1" x14ac:dyDescent="0.25">
      <c r="A156" s="1"/>
      <c r="B156" s="1"/>
      <c r="C156" s="1"/>
      <c r="D156" s="1"/>
      <c r="E156" s="1"/>
      <c r="F156" s="1"/>
      <c r="G156" s="1"/>
      <c r="H156" s="1"/>
      <c r="I156" s="1"/>
      <c r="J156" s="1"/>
    </row>
    <row r="157" spans="1:10" hidden="1" x14ac:dyDescent="0.25">
      <c r="A157" s="82"/>
      <c r="B157" s="82"/>
      <c r="C157" s="82"/>
      <c r="D157" s="82"/>
      <c r="E157" s="82"/>
      <c r="I157" s="82"/>
    </row>
  </sheetData>
  <sheetProtection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D105"/>
  <sheetViews>
    <sheetView workbookViewId="0">
      <selection activeCell="B2" sqref="B2:J2"/>
    </sheetView>
  </sheetViews>
  <sheetFormatPr defaultColWidth="0" defaultRowHeight="15" zeroHeight="1" x14ac:dyDescent="0.25"/>
  <cols>
    <col min="1" max="1" width="13.140625" style="185" customWidth="1"/>
    <col min="2" max="2" width="9.140625" style="185" customWidth="1"/>
    <col min="3" max="3" width="9.140625" style="185" hidden="1" customWidth="1"/>
    <col min="4" max="6" width="9.140625" style="2" customWidth="1"/>
    <col min="7" max="8" width="9.140625" style="185" hidden="1" customWidth="1"/>
    <col min="9" max="10" width="16.42578125" style="185" customWidth="1"/>
    <col min="11" max="18" width="9.140625" style="185" hidden="1" customWidth="1"/>
    <col min="19" max="30" width="9.140625" style="185" customWidth="1"/>
    <col min="31" max="16384" width="9.140625" style="185" hidden="1"/>
  </cols>
  <sheetData>
    <row r="1" spans="1:19" ht="15.75" thickBot="1" x14ac:dyDescent="0.3"/>
    <row r="2" spans="1:19" ht="15.75" thickBot="1" x14ac:dyDescent="0.3">
      <c r="A2" s="118" t="s">
        <v>0</v>
      </c>
      <c r="B2" s="220" t="s">
        <v>51</v>
      </c>
      <c r="C2" s="221"/>
      <c r="D2" s="221"/>
      <c r="E2" s="221"/>
      <c r="F2" s="221"/>
      <c r="G2" s="221"/>
      <c r="H2" s="221"/>
      <c r="I2" s="221"/>
      <c r="J2" s="221"/>
      <c r="K2" s="63"/>
      <c r="L2" s="63"/>
      <c r="M2" s="63"/>
      <c r="N2" s="63"/>
      <c r="O2" s="63"/>
      <c r="P2" s="63"/>
      <c r="Q2" s="63"/>
      <c r="R2" s="63"/>
      <c r="S2" s="63"/>
    </row>
    <row r="3" spans="1:19" ht="48.6" customHeight="1" thickBot="1" x14ac:dyDescent="0.3">
      <c r="A3" s="165" t="s">
        <v>44</v>
      </c>
      <c r="B3" s="165" t="s">
        <v>46</v>
      </c>
      <c r="C3" s="149" t="s">
        <v>16</v>
      </c>
      <c r="D3" s="164" t="s">
        <v>2</v>
      </c>
      <c r="E3" s="164" t="s">
        <v>3</v>
      </c>
      <c r="F3" s="164" t="s">
        <v>4</v>
      </c>
      <c r="G3" s="186" t="s">
        <v>5</v>
      </c>
      <c r="H3" s="186" t="s">
        <v>6</v>
      </c>
      <c r="I3" s="165" t="s">
        <v>22</v>
      </c>
      <c r="J3" s="165" t="s">
        <v>7</v>
      </c>
      <c r="K3" s="4" t="s">
        <v>8</v>
      </c>
      <c r="L3" s="4" t="s">
        <v>9</v>
      </c>
      <c r="M3" s="4" t="s">
        <v>10</v>
      </c>
      <c r="N3" s="4" t="s">
        <v>11</v>
      </c>
      <c r="O3" s="4" t="s">
        <v>12</v>
      </c>
      <c r="P3" s="4" t="s">
        <v>13</v>
      </c>
      <c r="Q3" s="4" t="s">
        <v>14</v>
      </c>
      <c r="R3" s="4" t="s">
        <v>15</v>
      </c>
      <c r="S3" s="5"/>
    </row>
    <row r="4" spans="1:19" x14ac:dyDescent="0.25">
      <c r="A4" s="69"/>
      <c r="B4" s="66"/>
      <c r="C4" s="187" t="e">
        <f>IF(OR($A4="",$B4=""),NA(),$B4)</f>
        <v>#N/A</v>
      </c>
      <c r="D4" s="152" t="e">
        <f>MEDIAN($C$4:$C$9)</f>
        <v>#N/A</v>
      </c>
      <c r="E4" s="153"/>
      <c r="F4" s="74"/>
      <c r="G4" s="188" t="e">
        <f>IF(OR(E4=0,K4=0),#N/A,IF(C4&lt;&gt;E4,IF(N4=C4,N4,#N/A),#N/A))</f>
        <v>#N/A</v>
      </c>
      <c r="H4" s="189" t="e">
        <f>IF(Q4=C4,Q4,IF(R4=C4,R4,#N/A))</f>
        <v>#N/A</v>
      </c>
      <c r="I4" s="80"/>
      <c r="J4" s="7"/>
      <c r="K4" s="8"/>
      <c r="L4" s="8"/>
      <c r="M4" s="8"/>
      <c r="N4" s="8"/>
      <c r="O4" s="9">
        <v>1</v>
      </c>
      <c r="P4" s="9">
        <v>1</v>
      </c>
      <c r="Q4" s="190" t="str">
        <f>IFERROR(IF(AND(O5=1,O4=O3),"",IF(AND(O4=O3,OR(O4=O5,O5=""),Q5=""),"",IF(O4="","",IF(O4&gt;=5,C4,IF(AND(Q5=C5,O5&gt;1),C4,""))))),"")</f>
        <v/>
      </c>
      <c r="R4" s="190" t="str">
        <f>IFERROR(IF(AND(P5=1,P4=P3),"",IF(AND(P4=P3,OR(P4=P5,P5=""),R5=""),"",IF(P4="","",IF(P4&gt;=5,C4,IF(AND(R5=C5,P5&gt;1),C4,""))))),"")</f>
        <v/>
      </c>
    </row>
    <row r="5" spans="1:19" x14ac:dyDescent="0.25">
      <c r="A5" s="70"/>
      <c r="B5" s="71"/>
      <c r="C5" s="187" t="e">
        <f t="shared" ref="C5:C68" si="0">IF(OR($A5="",$B5=""),NA(),$B5)</f>
        <v>#N/A</v>
      </c>
      <c r="D5" s="154" t="e">
        <f>MEDIAN($C$4:$C$9)</f>
        <v>#N/A</v>
      </c>
      <c r="E5" s="11"/>
      <c r="F5" s="75"/>
      <c r="G5" s="191" t="e">
        <f>IF(OR(E5=0,K5=0),#N/A,IF(C5&lt;&gt;E5,IF(N5=C5,N5,#N/A),#N/A))</f>
        <v>#N/A</v>
      </c>
      <c r="H5" s="192" t="e">
        <f t="shared" ref="H5:H23" si="1">IF(Q5=C5,Q5,IF(R5=C5,R5,#N/A))</f>
        <v>#N/A</v>
      </c>
      <c r="I5" s="81"/>
      <c r="J5" s="12"/>
      <c r="K5" s="193" t="str">
        <f>IF(ISNA(C5),"",IF(AND(D5="",F5=""),IF(C5&lt;(E5-(E5/99)),-1,IF(C5&gt;(E5+(E5/99)),1,0))))</f>
        <v/>
      </c>
      <c r="L5" s="193" t="str">
        <f>IF(K5&lt;&gt;0,K5, L4)</f>
        <v/>
      </c>
      <c r="M5" s="193" t="e">
        <f>IF(AND(M4="",L5=L3),M3,IF(AND(A5&lt;&gt;"",D5="",F5=""),IF(ISNA(C5),"",IF(K5=0,IF(L5&lt;&gt;L4,INT(MAX(M$4:M4))+1,INT(MAX(M$4:M4)))+0.5,IF(L5&lt;&gt;L4,INT(MAX(M$4:M4))+1,INT(MAX(M$4:M4)))))))</f>
        <v>#N/A</v>
      </c>
      <c r="N5" s="190" t="str">
        <f>IF(ISNA(M5),"",IF(AND(D5="",F5=""),IFERROR(IF(COUNTIF($M$4:$M$103,INT(M5))&gt;=6,C5,NA()),""),""))</f>
        <v/>
      </c>
      <c r="O5" s="190">
        <f>IFERROR(IF(C5="","",IF(C5&gt;C4,O4+1,IF(C5=C4,O4,IF(C5&lt;C4,1,"")))),1)</f>
        <v>1</v>
      </c>
      <c r="P5" s="190">
        <f>IFERROR(IF(C5="","",IF(C5&lt;C4,P4+1,IF(C5=C4,P4,IF(C5&gt;C4,1,"")))),1)</f>
        <v>1</v>
      </c>
      <c r="Q5" s="190" t="str">
        <f t="shared" ref="Q5:Q22" si="2">IFERROR(IF(AND(O6=1,O5=O4),"",IF(AND(O5=O4,OR(O5=O6,O6=""),Q6=""),"",IF(O5="","",IF(O5&gt;=5,C5,IF(AND(Q6=C6,O6&gt;1),C5,""))))),"")</f>
        <v/>
      </c>
      <c r="R5" s="190" t="str">
        <f t="shared" ref="R5:R22" si="3">IFERROR(IF(AND(P6=1,P5=P4),"",IF(AND(P5=P4,OR(P5=P6,P6=""),R6=""),"",IF(P5="","",IF(P5&gt;=5,C5,IF(AND(R6=C6,P6&gt;1),C5,""))))),"")</f>
        <v/>
      </c>
    </row>
    <row r="6" spans="1:19" x14ac:dyDescent="0.25">
      <c r="A6" s="70"/>
      <c r="B6" s="71"/>
      <c r="C6" s="187" t="e">
        <f t="shared" si="0"/>
        <v>#N/A</v>
      </c>
      <c r="D6" s="154" t="e">
        <f t="shared" ref="D6:E21" si="4">MEDIAN($C$4:$C$9)</f>
        <v>#N/A</v>
      </c>
      <c r="E6" s="11"/>
      <c r="F6" s="75"/>
      <c r="G6" s="191" t="e">
        <f t="shared" ref="G6:G23" si="5">IF(OR(E6=0,K6=0),#N/A,IF(C6&lt;&gt;E6,IF(N6=C6,N6,#N/A),#N/A))</f>
        <v>#N/A</v>
      </c>
      <c r="H6" s="192" t="e">
        <f t="shared" si="1"/>
        <v>#N/A</v>
      </c>
      <c r="I6" s="81"/>
      <c r="J6" s="12"/>
      <c r="K6" s="193" t="str">
        <f t="shared" ref="K6:K23" si="6">IF(ISNA(C6),"",IF(AND(D6="",F6=""),IF(C6&lt;(E6-(E6/99)),-1,IF(C6&gt;(E6+(E6/99)),1,0))))</f>
        <v/>
      </c>
      <c r="L6" s="193" t="str">
        <f t="shared" ref="L6:L23" si="7">IF(K6&lt;&gt;0,K6, L5)</f>
        <v/>
      </c>
      <c r="M6" s="193" t="e">
        <f>IF(AND(M5="",L6=L4),M4,IF(AND(A6&lt;&gt;"",D6="",F6=""),IF(ISNA(C6),"",IF(K6=0,IF(L6&lt;&gt;L5,INT(MAX(M$4:M5))+1,INT(MAX(M$4:M5)))+0.5,IF(L6&lt;&gt;L5,INT(MAX(M$4:M5))+1,INT(MAX(M$4:M5)))))))</f>
        <v>#N/A</v>
      </c>
      <c r="N6" s="190" t="str">
        <f t="shared" ref="N6:N69" si="8">IF(ISNA(M6),"",IF(AND(D6="",F6=""),IFERROR(IF(COUNTIF($M$4:$M$103,INT(M6))&gt;=6,C6,NA()),""),""))</f>
        <v/>
      </c>
      <c r="O6" s="190">
        <f t="shared" ref="O6:O23" si="9">IFERROR(IF(C6="","",IF(C6&gt;C5,O5+1,IF(C6=C5,O5,IF(C6&lt;C5,1,"")))),1)</f>
        <v>1</v>
      </c>
      <c r="P6" s="190">
        <f t="shared" ref="P6:P23" si="10">IFERROR(IF(C6="","",IF(C6&lt;C5,P5+1,IF(C6=C5,P5,IF(C6&gt;C5,1,"")))),1)</f>
        <v>1</v>
      </c>
      <c r="Q6" s="190" t="str">
        <f t="shared" si="2"/>
        <v/>
      </c>
      <c r="R6" s="190" t="str">
        <f t="shared" si="3"/>
        <v/>
      </c>
    </row>
    <row r="7" spans="1:19" x14ac:dyDescent="0.25">
      <c r="A7" s="70"/>
      <c r="B7" s="71"/>
      <c r="C7" s="187" t="e">
        <f t="shared" si="0"/>
        <v>#N/A</v>
      </c>
      <c r="D7" s="154" t="e">
        <f t="shared" si="4"/>
        <v>#N/A</v>
      </c>
      <c r="E7" s="11"/>
      <c r="F7" s="75"/>
      <c r="G7" s="191" t="e">
        <f t="shared" si="5"/>
        <v>#N/A</v>
      </c>
      <c r="H7" s="192" t="e">
        <f t="shared" si="1"/>
        <v>#N/A</v>
      </c>
      <c r="I7" s="81"/>
      <c r="J7" s="12"/>
      <c r="K7" s="193" t="str">
        <f t="shared" si="6"/>
        <v/>
      </c>
      <c r="L7" s="193" t="str">
        <f t="shared" si="7"/>
        <v/>
      </c>
      <c r="M7" s="193" t="e">
        <f>IF(AND(M6="",L7=L5),M5,IF(AND(A7&lt;&gt;"",D7="",F7=""),IF(ISNA(C7),"",IF(K7=0,IF(L7&lt;&gt;L6,INT(MAX(M$4:M6))+1,INT(MAX(M$4:M6)))+0.5,IF(L7&lt;&gt;L6,INT(MAX(M$4:M6))+1,INT(MAX(M$4:M6)))))))</f>
        <v>#N/A</v>
      </c>
      <c r="N7" s="190" t="str">
        <f t="shared" si="8"/>
        <v/>
      </c>
      <c r="O7" s="190">
        <f t="shared" si="9"/>
        <v>1</v>
      </c>
      <c r="P7" s="190">
        <f t="shared" si="10"/>
        <v>1</v>
      </c>
      <c r="Q7" s="190" t="str">
        <f t="shared" si="2"/>
        <v/>
      </c>
      <c r="R7" s="190" t="str">
        <f t="shared" si="3"/>
        <v/>
      </c>
    </row>
    <row r="8" spans="1:19" x14ac:dyDescent="0.25">
      <c r="A8" s="70"/>
      <c r="B8" s="71"/>
      <c r="C8" s="187" t="e">
        <f t="shared" si="0"/>
        <v>#N/A</v>
      </c>
      <c r="D8" s="154" t="e">
        <f t="shared" si="4"/>
        <v>#N/A</v>
      </c>
      <c r="E8" s="11"/>
      <c r="F8" s="75"/>
      <c r="G8" s="191" t="e">
        <f t="shared" si="5"/>
        <v>#N/A</v>
      </c>
      <c r="H8" s="192" t="e">
        <f t="shared" si="1"/>
        <v>#N/A</v>
      </c>
      <c r="I8" s="81"/>
      <c r="J8" s="12"/>
      <c r="K8" s="193" t="str">
        <f t="shared" si="6"/>
        <v/>
      </c>
      <c r="L8" s="193" t="str">
        <f t="shared" si="7"/>
        <v/>
      </c>
      <c r="M8" s="193" t="e">
        <f>IF(AND(M7="",L8=L6),M6,IF(AND(A8&lt;&gt;"",D8="",F8=""),IF(ISNA(C8),"",IF(K8=0,IF(L8&lt;&gt;L7,INT(MAX(M$4:M7))+1,INT(MAX(M$4:M7)))+0.5,IF(L8&lt;&gt;L7,INT(MAX(M$4:M7))+1,INT(MAX(M$4:M7)))))))</f>
        <v>#N/A</v>
      </c>
      <c r="N8" s="190" t="str">
        <f t="shared" si="8"/>
        <v/>
      </c>
      <c r="O8" s="190">
        <f t="shared" si="9"/>
        <v>1</v>
      </c>
      <c r="P8" s="190">
        <f t="shared" si="10"/>
        <v>1</v>
      </c>
      <c r="Q8" s="190" t="str">
        <f t="shared" si="2"/>
        <v/>
      </c>
      <c r="R8" s="190" t="str">
        <f t="shared" si="3"/>
        <v/>
      </c>
    </row>
    <row r="9" spans="1:19" x14ac:dyDescent="0.25">
      <c r="A9" s="70"/>
      <c r="B9" s="71"/>
      <c r="C9" s="187" t="e">
        <f t="shared" si="0"/>
        <v>#N/A</v>
      </c>
      <c r="D9" s="154" t="e">
        <f t="shared" si="4"/>
        <v>#N/A</v>
      </c>
      <c r="E9" s="154" t="e">
        <f t="shared" si="4"/>
        <v>#N/A</v>
      </c>
      <c r="F9" s="75"/>
      <c r="G9" s="191" t="e">
        <f t="shared" si="5"/>
        <v>#N/A</v>
      </c>
      <c r="H9" s="192" t="e">
        <f t="shared" si="1"/>
        <v>#N/A</v>
      </c>
      <c r="I9" s="81"/>
      <c r="J9" s="12"/>
      <c r="K9" s="193" t="str">
        <f t="shared" si="6"/>
        <v/>
      </c>
      <c r="L9" s="193" t="str">
        <f t="shared" si="7"/>
        <v/>
      </c>
      <c r="M9" s="193" t="e">
        <f>IF(AND(M8="",L9=L7),M7,IF(AND(A9&lt;&gt;"",D9="",F9=""),IF(ISNA(C9),"",IF(K9=0,IF(L9&lt;&gt;L8,INT(MAX(M$4:M8))+1,INT(MAX(M$4:M8)))+0.5,IF(L9&lt;&gt;L8,INT(MAX(M$4:M8))+1,INT(MAX(M$4:M8)))))))</f>
        <v>#N/A</v>
      </c>
      <c r="N9" s="190" t="str">
        <f t="shared" si="8"/>
        <v/>
      </c>
      <c r="O9" s="190">
        <f t="shared" si="9"/>
        <v>1</v>
      </c>
      <c r="P9" s="190">
        <f t="shared" si="10"/>
        <v>1</v>
      </c>
      <c r="Q9" s="190" t="str">
        <f t="shared" si="2"/>
        <v/>
      </c>
      <c r="R9" s="190" t="str">
        <f t="shared" si="3"/>
        <v/>
      </c>
    </row>
    <row r="10" spans="1:19" x14ac:dyDescent="0.25">
      <c r="A10" s="70"/>
      <c r="B10" s="71"/>
      <c r="C10" s="187" t="e">
        <f t="shared" si="0"/>
        <v>#N/A</v>
      </c>
      <c r="D10" s="154"/>
      <c r="E10" s="154" t="e">
        <f t="shared" si="4"/>
        <v>#N/A</v>
      </c>
      <c r="F10" s="75"/>
      <c r="G10" s="191" t="e">
        <f t="shared" si="5"/>
        <v>#N/A</v>
      </c>
      <c r="H10" s="192" t="e">
        <f t="shared" si="1"/>
        <v>#N/A</v>
      </c>
      <c r="I10" s="81"/>
      <c r="J10" s="12"/>
      <c r="K10" s="193" t="str">
        <f t="shared" si="6"/>
        <v/>
      </c>
      <c r="L10" s="193" t="str">
        <f t="shared" si="7"/>
        <v/>
      </c>
      <c r="M10" s="193" t="e">
        <f>IF(AND(M9="",L10=L8),M8,IF(AND(A10&lt;&gt;"",D10="",F10=""),IF(ISNA(C10),"",IF(K10=0,IF(L10&lt;&gt;L9,INT(MAX(M$4:M9))+1,INT(MAX(M$4:M9)))+0.5,IF(L10&lt;&gt;L9,INT(MAX(M$4:M9))+1,INT(MAX(M$4:M9)))))))</f>
        <v>#N/A</v>
      </c>
      <c r="N10" s="190" t="str">
        <f t="shared" si="8"/>
        <v/>
      </c>
      <c r="O10" s="190">
        <f t="shared" si="9"/>
        <v>1</v>
      </c>
      <c r="P10" s="190">
        <f t="shared" si="10"/>
        <v>1</v>
      </c>
      <c r="Q10" s="190" t="str">
        <f t="shared" si="2"/>
        <v/>
      </c>
      <c r="R10" s="190" t="str">
        <f t="shared" si="3"/>
        <v/>
      </c>
    </row>
    <row r="11" spans="1:19" x14ac:dyDescent="0.25">
      <c r="A11" s="70"/>
      <c r="B11" s="71"/>
      <c r="C11" s="187" t="e">
        <f t="shared" si="0"/>
        <v>#N/A</v>
      </c>
      <c r="D11" s="154"/>
      <c r="E11" s="154" t="e">
        <f t="shared" si="4"/>
        <v>#N/A</v>
      </c>
      <c r="F11" s="75"/>
      <c r="G11" s="191" t="e">
        <f t="shared" si="5"/>
        <v>#N/A</v>
      </c>
      <c r="H11" s="192" t="e">
        <f t="shared" si="1"/>
        <v>#N/A</v>
      </c>
      <c r="I11" s="81"/>
      <c r="J11" s="12"/>
      <c r="K11" s="193" t="str">
        <f t="shared" si="6"/>
        <v/>
      </c>
      <c r="L11" s="193" t="str">
        <f t="shared" si="7"/>
        <v/>
      </c>
      <c r="M11" s="193" t="e">
        <f>IF(AND(M10="",L11=L9),M9,IF(AND(A11&lt;&gt;"",D11="",F11=""),IF(ISNA(C11),"",IF(K11=0,IF(L11&lt;&gt;L10,INT(MAX(M$4:M10))+1,INT(MAX(M$4:M10)))+0.5,IF(L11&lt;&gt;L10,INT(MAX(M$4:M10))+1,INT(MAX(M$4:M10)))))))</f>
        <v>#N/A</v>
      </c>
      <c r="N11" s="190" t="str">
        <f t="shared" si="8"/>
        <v/>
      </c>
      <c r="O11" s="190">
        <f t="shared" si="9"/>
        <v>1</v>
      </c>
      <c r="P11" s="190">
        <f t="shared" si="10"/>
        <v>1</v>
      </c>
      <c r="Q11" s="190" t="str">
        <f t="shared" si="2"/>
        <v/>
      </c>
      <c r="R11" s="190" t="str">
        <f t="shared" si="3"/>
        <v/>
      </c>
    </row>
    <row r="12" spans="1:19" x14ac:dyDescent="0.25">
      <c r="A12" s="70"/>
      <c r="B12" s="71"/>
      <c r="C12" s="187" t="e">
        <f t="shared" si="0"/>
        <v>#N/A</v>
      </c>
      <c r="D12" s="154"/>
      <c r="E12" s="154" t="e">
        <f t="shared" si="4"/>
        <v>#N/A</v>
      </c>
      <c r="F12" s="75"/>
      <c r="G12" s="191" t="e">
        <f t="shared" si="5"/>
        <v>#N/A</v>
      </c>
      <c r="H12" s="192" t="e">
        <f t="shared" si="1"/>
        <v>#N/A</v>
      </c>
      <c r="I12" s="81"/>
      <c r="J12" s="12"/>
      <c r="K12" s="193" t="str">
        <f t="shared" si="6"/>
        <v/>
      </c>
      <c r="L12" s="193" t="str">
        <f t="shared" si="7"/>
        <v/>
      </c>
      <c r="M12" s="193" t="e">
        <f>IF(AND(M11="",L12=L10),M10,IF(AND(A12&lt;&gt;"",D12="",F12=""),IF(ISNA(C12),"",IF(K12=0,IF(L12&lt;&gt;L11,INT(MAX(M$4:M11))+1,INT(MAX(M$4:M11)))+0.5,IF(L12&lt;&gt;L11,INT(MAX(M$4:M11))+1,INT(MAX(M$4:M11)))))))</f>
        <v>#N/A</v>
      </c>
      <c r="N12" s="190" t="str">
        <f t="shared" si="8"/>
        <v/>
      </c>
      <c r="O12" s="190">
        <f t="shared" si="9"/>
        <v>1</v>
      </c>
      <c r="P12" s="190">
        <f t="shared" si="10"/>
        <v>1</v>
      </c>
      <c r="Q12" s="190" t="str">
        <f t="shared" si="2"/>
        <v/>
      </c>
      <c r="R12" s="190" t="str">
        <f t="shared" si="3"/>
        <v/>
      </c>
    </row>
    <row r="13" spans="1:19" x14ac:dyDescent="0.25">
      <c r="A13" s="70"/>
      <c r="B13" s="71"/>
      <c r="C13" s="187" t="e">
        <f t="shared" si="0"/>
        <v>#N/A</v>
      </c>
      <c r="D13" s="154"/>
      <c r="E13" s="154" t="e">
        <f t="shared" si="4"/>
        <v>#N/A</v>
      </c>
      <c r="F13" s="75"/>
      <c r="G13" s="191" t="e">
        <f t="shared" si="5"/>
        <v>#N/A</v>
      </c>
      <c r="H13" s="192" t="e">
        <f t="shared" si="1"/>
        <v>#N/A</v>
      </c>
      <c r="I13" s="81"/>
      <c r="J13" s="12"/>
      <c r="K13" s="193" t="str">
        <f t="shared" si="6"/>
        <v/>
      </c>
      <c r="L13" s="193" t="str">
        <f t="shared" si="7"/>
        <v/>
      </c>
      <c r="M13" s="193" t="e">
        <f>IF(AND(M12="",L13=L11),M11,IF(AND(A13&lt;&gt;"",D13="",F13=""),IF(ISNA(C13),"",IF(K13=0,IF(L13&lt;&gt;L12,INT(MAX(M$4:M12))+1,INT(MAX(M$4:M12)))+0.5,IF(L13&lt;&gt;L12,INT(MAX(M$4:M12))+1,INT(MAX(M$4:M12)))))))</f>
        <v>#N/A</v>
      </c>
      <c r="N13" s="190" t="str">
        <f t="shared" si="8"/>
        <v/>
      </c>
      <c r="O13" s="190">
        <f t="shared" si="9"/>
        <v>1</v>
      </c>
      <c r="P13" s="190">
        <f t="shared" si="10"/>
        <v>1</v>
      </c>
      <c r="Q13" s="190" t="str">
        <f t="shared" si="2"/>
        <v/>
      </c>
      <c r="R13" s="190" t="str">
        <f t="shared" si="3"/>
        <v/>
      </c>
    </row>
    <row r="14" spans="1:19" x14ac:dyDescent="0.25">
      <c r="A14" s="70"/>
      <c r="B14" s="71"/>
      <c r="C14" s="187" t="e">
        <f t="shared" si="0"/>
        <v>#N/A</v>
      </c>
      <c r="D14" s="154"/>
      <c r="E14" s="154" t="e">
        <f t="shared" si="4"/>
        <v>#N/A</v>
      </c>
      <c r="F14" s="75"/>
      <c r="G14" s="191" t="e">
        <f t="shared" si="5"/>
        <v>#N/A</v>
      </c>
      <c r="H14" s="192" t="e">
        <f t="shared" si="1"/>
        <v>#N/A</v>
      </c>
      <c r="I14" s="81"/>
      <c r="J14" s="12"/>
      <c r="K14" s="193" t="str">
        <f t="shared" si="6"/>
        <v/>
      </c>
      <c r="L14" s="193" t="str">
        <f t="shared" si="7"/>
        <v/>
      </c>
      <c r="M14" s="193" t="e">
        <f>IF(AND(M13="",L14=L12),M12,IF(AND(A14&lt;&gt;"",D14="",F14=""),IF(ISNA(C14),"",IF(K14=0,IF(L14&lt;&gt;L13,INT(MAX(M$4:M13))+1,INT(MAX(M$4:M13)))+0.5,IF(L14&lt;&gt;L13,INT(MAX(M$4:M13))+1,INT(MAX(M$4:M13)))))))</f>
        <v>#N/A</v>
      </c>
      <c r="N14" s="190" t="str">
        <f t="shared" si="8"/>
        <v/>
      </c>
      <c r="O14" s="190">
        <f t="shared" si="9"/>
        <v>1</v>
      </c>
      <c r="P14" s="190">
        <f t="shared" si="10"/>
        <v>1</v>
      </c>
      <c r="Q14" s="190" t="str">
        <f t="shared" si="2"/>
        <v/>
      </c>
      <c r="R14" s="190" t="str">
        <f t="shared" si="3"/>
        <v/>
      </c>
    </row>
    <row r="15" spans="1:19" x14ac:dyDescent="0.25">
      <c r="A15" s="70"/>
      <c r="B15" s="71"/>
      <c r="C15" s="187" t="e">
        <f t="shared" si="0"/>
        <v>#N/A</v>
      </c>
      <c r="D15" s="154"/>
      <c r="E15" s="154" t="e">
        <f t="shared" si="4"/>
        <v>#N/A</v>
      </c>
      <c r="F15" s="75"/>
      <c r="G15" s="191" t="e">
        <f t="shared" si="5"/>
        <v>#N/A</v>
      </c>
      <c r="H15" s="192" t="e">
        <f t="shared" si="1"/>
        <v>#N/A</v>
      </c>
      <c r="I15" s="81"/>
      <c r="J15" s="12"/>
      <c r="K15" s="193" t="str">
        <f t="shared" si="6"/>
        <v/>
      </c>
      <c r="L15" s="193" t="str">
        <f t="shared" si="7"/>
        <v/>
      </c>
      <c r="M15" s="193" t="e">
        <f>IF(AND(M14="",L15=L13),M13,IF(AND(A15&lt;&gt;"",D15="",F15=""),IF(ISNA(C15),"",IF(K15=0,IF(L15&lt;&gt;L14,INT(MAX(M$4:M14))+1,INT(MAX(M$4:M14)))+0.5,IF(L15&lt;&gt;L14,INT(MAX(M$4:M14))+1,INT(MAX(M$4:M14)))))))</f>
        <v>#N/A</v>
      </c>
      <c r="N15" s="190" t="str">
        <f t="shared" si="8"/>
        <v/>
      </c>
      <c r="O15" s="190">
        <f t="shared" si="9"/>
        <v>1</v>
      </c>
      <c r="P15" s="190">
        <f t="shared" si="10"/>
        <v>1</v>
      </c>
      <c r="Q15" s="190" t="str">
        <f t="shared" si="2"/>
        <v/>
      </c>
      <c r="R15" s="190" t="str">
        <f t="shared" si="3"/>
        <v/>
      </c>
    </row>
    <row r="16" spans="1:19" x14ac:dyDescent="0.25">
      <c r="A16" s="70"/>
      <c r="B16" s="71"/>
      <c r="C16" s="187" t="e">
        <f t="shared" si="0"/>
        <v>#N/A</v>
      </c>
      <c r="D16" s="21"/>
      <c r="E16" s="154" t="e">
        <f t="shared" si="4"/>
        <v>#N/A</v>
      </c>
      <c r="F16" s="75"/>
      <c r="G16" s="191" t="e">
        <f t="shared" si="5"/>
        <v>#N/A</v>
      </c>
      <c r="H16" s="192" t="e">
        <f t="shared" si="1"/>
        <v>#N/A</v>
      </c>
      <c r="I16" s="81"/>
      <c r="J16" s="12"/>
      <c r="K16" s="193" t="str">
        <f t="shared" si="6"/>
        <v/>
      </c>
      <c r="L16" s="193" t="str">
        <f t="shared" si="7"/>
        <v/>
      </c>
      <c r="M16" s="193" t="e">
        <f>IF(AND(M15="",L16=L14),M14,IF(AND(A16&lt;&gt;"",D16="",F16=""),IF(ISNA(C16),"",IF(K16=0,IF(L16&lt;&gt;L15,INT(MAX(M$4:M15))+1,INT(MAX(M$4:M15)))+0.5,IF(L16&lt;&gt;L15,INT(MAX(M$4:M15))+1,INT(MAX(M$4:M15)))))))</f>
        <v>#N/A</v>
      </c>
      <c r="N16" s="190" t="str">
        <f t="shared" si="8"/>
        <v/>
      </c>
      <c r="O16" s="190">
        <f t="shared" si="9"/>
        <v>1</v>
      </c>
      <c r="P16" s="190">
        <f t="shared" si="10"/>
        <v>1</v>
      </c>
      <c r="Q16" s="190" t="str">
        <f t="shared" si="2"/>
        <v/>
      </c>
      <c r="R16" s="190" t="str">
        <f t="shared" si="3"/>
        <v/>
      </c>
    </row>
    <row r="17" spans="1:19" x14ac:dyDescent="0.25">
      <c r="A17" s="70"/>
      <c r="B17" s="71"/>
      <c r="C17" s="187" t="e">
        <f t="shared" si="0"/>
        <v>#N/A</v>
      </c>
      <c r="D17" s="21"/>
      <c r="E17" s="154" t="e">
        <f t="shared" si="4"/>
        <v>#N/A</v>
      </c>
      <c r="F17" s="75"/>
      <c r="G17" s="191" t="e">
        <f t="shared" si="5"/>
        <v>#N/A</v>
      </c>
      <c r="H17" s="192" t="e">
        <f t="shared" si="1"/>
        <v>#N/A</v>
      </c>
      <c r="I17" s="81"/>
      <c r="J17" s="12"/>
      <c r="K17" s="193" t="str">
        <f t="shared" si="6"/>
        <v/>
      </c>
      <c r="L17" s="193" t="str">
        <f t="shared" si="7"/>
        <v/>
      </c>
      <c r="M17" s="193" t="e">
        <f>IF(AND(M16="",L17=L15),M15,IF(AND(A17&lt;&gt;"",D17="",F17=""),IF(ISNA(C17),"",IF(K17=0,IF(L17&lt;&gt;L16,INT(MAX(M$4:M16))+1,INT(MAX(M$4:M16)))+0.5,IF(L17&lt;&gt;L16,INT(MAX(M$4:M16))+1,INT(MAX(M$4:M16)))))))</f>
        <v>#N/A</v>
      </c>
      <c r="N17" s="190" t="str">
        <f t="shared" si="8"/>
        <v/>
      </c>
      <c r="O17" s="190">
        <f t="shared" si="9"/>
        <v>1</v>
      </c>
      <c r="P17" s="190">
        <f t="shared" si="10"/>
        <v>1</v>
      </c>
      <c r="Q17" s="190" t="str">
        <f t="shared" si="2"/>
        <v/>
      </c>
      <c r="R17" s="190" t="str">
        <f t="shared" si="3"/>
        <v/>
      </c>
    </row>
    <row r="18" spans="1:19" x14ac:dyDescent="0.25">
      <c r="A18" s="70"/>
      <c r="B18" s="71"/>
      <c r="C18" s="187" t="e">
        <f t="shared" si="0"/>
        <v>#N/A</v>
      </c>
      <c r="D18" s="21"/>
      <c r="E18" s="154" t="e">
        <f t="shared" si="4"/>
        <v>#N/A</v>
      </c>
      <c r="F18" s="75"/>
      <c r="G18" s="191" t="e">
        <f t="shared" si="5"/>
        <v>#N/A</v>
      </c>
      <c r="H18" s="192" t="e">
        <f t="shared" si="1"/>
        <v>#N/A</v>
      </c>
      <c r="I18" s="81"/>
      <c r="J18" s="12"/>
      <c r="K18" s="193" t="str">
        <f t="shared" si="6"/>
        <v/>
      </c>
      <c r="L18" s="193" t="str">
        <f t="shared" si="7"/>
        <v/>
      </c>
      <c r="M18" s="193" t="e">
        <f>IF(AND(M17="",L18=L16),M16,IF(AND(A18&lt;&gt;"",D18="",F18=""),IF(ISNA(C18),"",IF(K18=0,IF(L18&lt;&gt;L17,INT(MAX(M$4:M17))+1,INT(MAX(M$4:M17)))+0.5,IF(L18&lt;&gt;L17,INT(MAX(M$4:M17))+1,INT(MAX(M$4:M17)))))))</f>
        <v>#N/A</v>
      </c>
      <c r="N18" s="190" t="str">
        <f t="shared" si="8"/>
        <v/>
      </c>
      <c r="O18" s="190">
        <f t="shared" si="9"/>
        <v>1</v>
      </c>
      <c r="P18" s="190">
        <f t="shared" si="10"/>
        <v>1</v>
      </c>
      <c r="Q18" s="190" t="str">
        <f t="shared" si="2"/>
        <v/>
      </c>
      <c r="R18" s="190" t="str">
        <f t="shared" si="3"/>
        <v/>
      </c>
    </row>
    <row r="19" spans="1:19" x14ac:dyDescent="0.25">
      <c r="A19" s="70"/>
      <c r="B19" s="71"/>
      <c r="C19" s="187" t="e">
        <f t="shared" si="0"/>
        <v>#N/A</v>
      </c>
      <c r="D19" s="21"/>
      <c r="E19" s="154" t="e">
        <f t="shared" si="4"/>
        <v>#N/A</v>
      </c>
      <c r="F19" s="75"/>
      <c r="G19" s="191" t="e">
        <f t="shared" si="5"/>
        <v>#N/A</v>
      </c>
      <c r="H19" s="192" t="e">
        <f t="shared" si="1"/>
        <v>#N/A</v>
      </c>
      <c r="I19" s="81"/>
      <c r="J19" s="12"/>
      <c r="K19" s="193" t="str">
        <f t="shared" si="6"/>
        <v/>
      </c>
      <c r="L19" s="193" t="str">
        <f t="shared" si="7"/>
        <v/>
      </c>
      <c r="M19" s="193" t="e">
        <f>IF(AND(M18="",L19=L17),M17,IF(AND(A19&lt;&gt;"",D19="",F19=""),IF(ISNA(C19),"",IF(K19=0,IF(L19&lt;&gt;L18,INT(MAX(M$4:M18))+1,INT(MAX(M$4:M18)))+0.5,IF(L19&lt;&gt;L18,INT(MAX(M$4:M18))+1,INT(MAX(M$4:M18)))))))</f>
        <v>#N/A</v>
      </c>
      <c r="N19" s="190" t="str">
        <f t="shared" si="8"/>
        <v/>
      </c>
      <c r="O19" s="190">
        <f t="shared" si="9"/>
        <v>1</v>
      </c>
      <c r="P19" s="190">
        <f t="shared" si="10"/>
        <v>1</v>
      </c>
      <c r="Q19" s="190" t="str">
        <f t="shared" si="2"/>
        <v/>
      </c>
      <c r="R19" s="190" t="str">
        <f t="shared" si="3"/>
        <v/>
      </c>
    </row>
    <row r="20" spans="1:19" x14ac:dyDescent="0.25">
      <c r="A20" s="70"/>
      <c r="B20" s="71"/>
      <c r="C20" s="187" t="e">
        <f t="shared" si="0"/>
        <v>#N/A</v>
      </c>
      <c r="D20" s="21"/>
      <c r="E20" s="154" t="e">
        <f t="shared" si="4"/>
        <v>#N/A</v>
      </c>
      <c r="F20" s="75"/>
      <c r="G20" s="191" t="e">
        <f t="shared" si="5"/>
        <v>#N/A</v>
      </c>
      <c r="H20" s="192" t="e">
        <f t="shared" si="1"/>
        <v>#N/A</v>
      </c>
      <c r="I20" s="81"/>
      <c r="J20" s="12"/>
      <c r="K20" s="193" t="str">
        <f t="shared" si="6"/>
        <v/>
      </c>
      <c r="L20" s="193" t="str">
        <f t="shared" si="7"/>
        <v/>
      </c>
      <c r="M20" s="193" t="e">
        <f>IF(AND(M19="",L20=L18),M18,IF(AND(A20&lt;&gt;"",D20="",F20=""),IF(ISNA(C20),"",IF(K20=0,IF(L20&lt;&gt;L19,INT(MAX(M$4:M19))+1,INT(MAX(M$4:M19)))+0.5,IF(L20&lt;&gt;L19,INT(MAX(M$4:M19))+1,INT(MAX(M$4:M19)))))))</f>
        <v>#N/A</v>
      </c>
      <c r="N20" s="190" t="str">
        <f t="shared" si="8"/>
        <v/>
      </c>
      <c r="O20" s="190">
        <f t="shared" si="9"/>
        <v>1</v>
      </c>
      <c r="P20" s="190">
        <f t="shared" si="10"/>
        <v>1</v>
      </c>
      <c r="Q20" s="190" t="str">
        <f t="shared" si="2"/>
        <v/>
      </c>
      <c r="R20" s="190" t="str">
        <f t="shared" si="3"/>
        <v/>
      </c>
    </row>
    <row r="21" spans="1:19" x14ac:dyDescent="0.25">
      <c r="A21" s="70"/>
      <c r="B21" s="71"/>
      <c r="C21" s="187" t="e">
        <f t="shared" si="0"/>
        <v>#N/A</v>
      </c>
      <c r="D21" s="21"/>
      <c r="E21" s="154" t="e">
        <f t="shared" si="4"/>
        <v>#N/A</v>
      </c>
      <c r="F21" s="75"/>
      <c r="G21" s="191" t="e">
        <f t="shared" si="5"/>
        <v>#N/A</v>
      </c>
      <c r="H21" s="192" t="e">
        <f t="shared" si="1"/>
        <v>#N/A</v>
      </c>
      <c r="I21" s="81"/>
      <c r="J21" s="12"/>
      <c r="K21" s="193" t="str">
        <f t="shared" si="6"/>
        <v/>
      </c>
      <c r="L21" s="193" t="str">
        <f t="shared" si="7"/>
        <v/>
      </c>
      <c r="M21" s="193" t="e">
        <f>IF(AND(M20="",L21=L19),M19,IF(AND(A21&lt;&gt;"",D21="",F21=""),IF(ISNA(C21),"",IF(K21=0,IF(L21&lt;&gt;L20,INT(MAX(M$4:M20))+1,INT(MAX(M$4:M20)))+0.5,IF(L21&lt;&gt;L20,INT(MAX(M$4:M20))+1,INT(MAX(M$4:M20)))))))</f>
        <v>#N/A</v>
      </c>
      <c r="N21" s="190" t="str">
        <f t="shared" si="8"/>
        <v/>
      </c>
      <c r="O21" s="190">
        <f t="shared" si="9"/>
        <v>1</v>
      </c>
      <c r="P21" s="190">
        <f t="shared" si="10"/>
        <v>1</v>
      </c>
      <c r="Q21" s="190" t="str">
        <f t="shared" si="2"/>
        <v/>
      </c>
      <c r="R21" s="190" t="str">
        <f t="shared" si="3"/>
        <v/>
      </c>
    </row>
    <row r="22" spans="1:19" x14ac:dyDescent="0.25">
      <c r="A22" s="70"/>
      <c r="B22" s="71"/>
      <c r="C22" s="187" t="e">
        <f t="shared" si="0"/>
        <v>#N/A</v>
      </c>
      <c r="D22" s="21"/>
      <c r="E22" s="154" t="e">
        <f t="shared" ref="E22:E85" si="11">MEDIAN($C$4:$C$9)</f>
        <v>#N/A</v>
      </c>
      <c r="F22" s="75"/>
      <c r="G22" s="191" t="e">
        <f t="shared" si="5"/>
        <v>#N/A</v>
      </c>
      <c r="H22" s="192" t="e">
        <f t="shared" si="1"/>
        <v>#N/A</v>
      </c>
      <c r="I22" s="81"/>
      <c r="J22" s="12"/>
      <c r="K22" s="193" t="str">
        <f t="shared" si="6"/>
        <v/>
      </c>
      <c r="L22" s="193" t="str">
        <f t="shared" si="7"/>
        <v/>
      </c>
      <c r="M22" s="193" t="e">
        <f>IF(AND(M21="",L22=L20),M20,IF(AND(A22&lt;&gt;"",D22="",F22=""),IF(ISNA(C22),"",IF(K22=0,IF(L22&lt;&gt;L21,INT(MAX(M$4:M21))+1,INT(MAX(M$4:M21)))+0.5,IF(L22&lt;&gt;L21,INT(MAX(M$4:M21))+1,INT(MAX(M$4:M21)))))))</f>
        <v>#N/A</v>
      </c>
      <c r="N22" s="190" t="str">
        <f t="shared" si="8"/>
        <v/>
      </c>
      <c r="O22" s="190">
        <f t="shared" si="9"/>
        <v>1</v>
      </c>
      <c r="P22" s="190">
        <f t="shared" si="10"/>
        <v>1</v>
      </c>
      <c r="Q22" s="190" t="str">
        <f t="shared" si="2"/>
        <v/>
      </c>
      <c r="R22" s="190" t="str">
        <f t="shared" si="3"/>
        <v/>
      </c>
    </row>
    <row r="23" spans="1:19" x14ac:dyDescent="0.25">
      <c r="A23" s="70"/>
      <c r="B23" s="71"/>
      <c r="C23" s="187" t="e">
        <f t="shared" si="0"/>
        <v>#N/A</v>
      </c>
      <c r="D23" s="21"/>
      <c r="E23" s="154" t="e">
        <f t="shared" si="11"/>
        <v>#N/A</v>
      </c>
      <c r="F23" s="75"/>
      <c r="G23" s="191" t="e">
        <f t="shared" si="5"/>
        <v>#N/A</v>
      </c>
      <c r="H23" s="192" t="e">
        <f t="shared" si="1"/>
        <v>#N/A</v>
      </c>
      <c r="I23" s="81"/>
      <c r="J23" s="12"/>
      <c r="K23" s="193" t="str">
        <f t="shared" si="6"/>
        <v/>
      </c>
      <c r="L23" s="193" t="str">
        <f t="shared" si="7"/>
        <v/>
      </c>
      <c r="M23" s="193" t="e">
        <f>IF(AND(M22="",L23=L21),M21,IF(AND(A23&lt;&gt;"",D23="",F23=""),IF(ISNA(C23),"",IF(K23=0,IF(L23&lt;&gt;L22,INT(MAX(M$4:M22))+1,INT(MAX(M$4:M22)))+0.5,IF(L23&lt;&gt;L22,INT(MAX(M$4:M22))+1,INT(MAX(M$4:M22)))))))</f>
        <v>#N/A</v>
      </c>
      <c r="N23" s="190" t="str">
        <f t="shared" si="8"/>
        <v/>
      </c>
      <c r="O23" s="190">
        <f t="shared" si="9"/>
        <v>1</v>
      </c>
      <c r="P23" s="190">
        <f t="shared" si="10"/>
        <v>1</v>
      </c>
      <c r="Q23" s="190" t="str">
        <f>IFERROR(IF(AND(#REF!=1,O23=O22),"",IF(AND(O23=O22,OR(O23=#REF!,#REF!=""),#REF!=""),"",IF(O23="","",IF(O23&gt;=5,C23,IF(AND(#REF!=#REF!,#REF!&gt;1),C23,""))))),"")</f>
        <v/>
      </c>
      <c r="R23" s="190" t="str">
        <f>IFERROR(IF(AND(#REF!=1,P23=P22),"",IF(AND(P23=P22,OR(P23=#REF!,#REF!=""),#REF!=""),"",IF(P23="","",IF(P23&gt;=5,C23,IF(AND(#REF!=#REF!,#REF!&gt;1),C23,""))))),"")</f>
        <v/>
      </c>
    </row>
    <row r="24" spans="1:19" x14ac:dyDescent="0.25">
      <c r="A24" s="70"/>
      <c r="B24" s="194"/>
      <c r="C24" s="187" t="e">
        <f t="shared" si="0"/>
        <v>#N/A</v>
      </c>
      <c r="D24" s="21"/>
      <c r="E24" s="154" t="e">
        <f t="shared" si="11"/>
        <v>#N/A</v>
      </c>
      <c r="F24" s="75"/>
      <c r="G24" s="191" t="e">
        <f t="shared" ref="G24:G58" si="12">IF(OR(E24=0,K24=0),#N/A,IF(C24&lt;&gt;E24,IF(N24=C24,N24,#N/A),#N/A))</f>
        <v>#N/A</v>
      </c>
      <c r="H24" s="192" t="e">
        <f t="shared" ref="H24:H58" si="13">IF(Q24=C24,Q24,IF(R24=C24,R24,#N/A))</f>
        <v>#N/A</v>
      </c>
      <c r="I24" s="81"/>
      <c r="J24" s="12"/>
      <c r="K24" s="193" t="str">
        <f t="shared" ref="K24:K58" si="14">IF(ISNA(C24),"",IF(AND(D24="",F24=""),IF(C24&lt;(E24-(E24/99)),-1,IF(C24&gt;(E24+(E24/99)),1,0))))</f>
        <v/>
      </c>
      <c r="L24" s="193" t="str">
        <f t="shared" ref="L24:L58" si="15">IF(K24&lt;&gt;0,K24, L23)</f>
        <v/>
      </c>
      <c r="M24" s="193" t="e">
        <f>IF(AND(M23="",L24=L22),M22,IF(AND(A24&lt;&gt;"",D24="",F24=""),IF(ISNA(C24),"",IF(K24=0,IF(L24&lt;&gt;L23,INT(MAX(M$4:M23))+1,INT(MAX(M$4:M23)))+0.5,IF(L24&lt;&gt;L23,INT(MAX(M$4:M23))+1,INT(MAX(M$4:M23)))))))</f>
        <v>#N/A</v>
      </c>
      <c r="N24" s="190" t="str">
        <f t="shared" si="8"/>
        <v/>
      </c>
      <c r="O24" s="190">
        <f t="shared" ref="O24:O58" si="16">IFERROR(IF(C24="","",IF(C24&gt;C23,O23+1,IF(C24=C23,O23,IF(C24&lt;C23,1,"")))),1)</f>
        <v>1</v>
      </c>
      <c r="P24" s="190">
        <f t="shared" ref="P24:P58" si="17">IFERROR(IF(C24="","",IF(C24&lt;C23,P23+1,IF(C24=C23,P23,IF(C24&gt;C23,1,"")))),1)</f>
        <v>1</v>
      </c>
      <c r="Q24" s="190" t="str">
        <f>IFERROR(IF(AND(#REF!=1,O24=O23),"",IF(AND(O24=O23,OR(O24=#REF!,#REF!=""),#REF!=""),"",IF(O24="","",IF(O24&gt;=5,C24,IF(AND(#REF!=#REF!,#REF!&gt;1),C24,""))))),"")</f>
        <v/>
      </c>
      <c r="R24" s="190" t="str">
        <f>IFERROR(IF(AND(#REF!=1,P24=P23),"",IF(AND(P24=P23,OR(P24=#REF!,#REF!=""),#REF!=""),"",IF(P24="","",IF(P24&gt;=5,C24,IF(AND(#REF!=#REF!,#REF!&gt;1),C24,""))))),"")</f>
        <v/>
      </c>
    </row>
    <row r="25" spans="1:19" x14ac:dyDescent="0.25">
      <c r="A25" s="70"/>
      <c r="B25" s="194"/>
      <c r="C25" s="187" t="e">
        <f t="shared" si="0"/>
        <v>#N/A</v>
      </c>
      <c r="D25" s="21"/>
      <c r="E25" s="154" t="e">
        <f t="shared" si="11"/>
        <v>#N/A</v>
      </c>
      <c r="F25" s="75"/>
      <c r="G25" s="191" t="e">
        <f t="shared" si="12"/>
        <v>#N/A</v>
      </c>
      <c r="H25" s="192" t="e">
        <f t="shared" si="13"/>
        <v>#N/A</v>
      </c>
      <c r="I25" s="81"/>
      <c r="J25" s="12"/>
      <c r="K25" s="193" t="str">
        <f t="shared" si="14"/>
        <v/>
      </c>
      <c r="L25" s="193" t="str">
        <f t="shared" si="15"/>
        <v/>
      </c>
      <c r="M25" s="193" t="e">
        <f>IF(AND(M24="",L25=L23),M23,IF(AND(A25&lt;&gt;"",D25="",F25=""),IF(ISNA(C25),"",IF(K25=0,IF(L25&lt;&gt;L24,INT(MAX(M$4:M24))+1,INT(MAX(M$4:M24)))+0.5,IF(L25&lt;&gt;L24,INT(MAX(M$4:M24))+1,INT(MAX(M$4:M24)))))))</f>
        <v>#N/A</v>
      </c>
      <c r="N25" s="190" t="str">
        <f t="shared" si="8"/>
        <v/>
      </c>
      <c r="O25" s="190">
        <f t="shared" si="16"/>
        <v>1</v>
      </c>
      <c r="P25" s="190">
        <f t="shared" si="17"/>
        <v>1</v>
      </c>
      <c r="Q25" s="190" t="str">
        <f>IFERROR(IF(AND(#REF!=1,O25=O24),"",IF(AND(O25=O24,OR(O25=#REF!,#REF!=""),#REF!=""),"",IF(O25="","",IF(O25&gt;=5,C25,IF(AND(#REF!=#REF!,#REF!&gt;1),C25,""))))),"")</f>
        <v/>
      </c>
      <c r="R25" s="190" t="str">
        <f>IFERROR(IF(AND(#REF!=1,P25=P24),"",IF(AND(P25=P24,OR(P25=#REF!,#REF!=""),#REF!=""),"",IF(P25="","",IF(P25&gt;=5,C25,IF(AND(#REF!=#REF!,#REF!&gt;1),C25,""))))),"")</f>
        <v/>
      </c>
    </row>
    <row r="26" spans="1:19" x14ac:dyDescent="0.25">
      <c r="A26" s="70"/>
      <c r="B26" s="194"/>
      <c r="C26" s="187" t="e">
        <f t="shared" si="0"/>
        <v>#N/A</v>
      </c>
      <c r="D26" s="21"/>
      <c r="E26" s="154" t="e">
        <f t="shared" si="11"/>
        <v>#N/A</v>
      </c>
      <c r="F26" s="75"/>
      <c r="G26" s="191" t="e">
        <f t="shared" si="12"/>
        <v>#N/A</v>
      </c>
      <c r="H26" s="192" t="e">
        <f t="shared" si="13"/>
        <v>#N/A</v>
      </c>
      <c r="I26" s="81"/>
      <c r="J26" s="12"/>
      <c r="K26" s="193" t="str">
        <f t="shared" si="14"/>
        <v/>
      </c>
      <c r="L26" s="193" t="str">
        <f t="shared" si="15"/>
        <v/>
      </c>
      <c r="M26" s="193" t="e">
        <f>IF(AND(M25="",L26=L24),M24,IF(AND(A26&lt;&gt;"",D26="",F26=""),IF(ISNA(C26),"",IF(K26=0,IF(L26&lt;&gt;L25,INT(MAX(M$4:M25))+1,INT(MAX(M$4:M25)))+0.5,IF(L26&lt;&gt;L25,INT(MAX(M$4:M25))+1,INT(MAX(M$4:M25)))))))</f>
        <v>#N/A</v>
      </c>
      <c r="N26" s="190" t="str">
        <f t="shared" si="8"/>
        <v/>
      </c>
      <c r="O26" s="190">
        <f t="shared" si="16"/>
        <v>1</v>
      </c>
      <c r="P26" s="190">
        <f t="shared" si="17"/>
        <v>1</v>
      </c>
      <c r="Q26" s="190" t="str">
        <f>IFERROR(IF(AND(#REF!=1,O26=O25),"",IF(AND(O26=O25,OR(O26=#REF!,#REF!=""),#REF!=""),"",IF(O26="","",IF(O26&gt;=5,C26,IF(AND(#REF!=#REF!,#REF!&gt;1),C26,""))))),"")</f>
        <v/>
      </c>
      <c r="R26" s="190" t="str">
        <f>IFERROR(IF(AND(#REF!=1,P26=P25),"",IF(AND(P26=P25,OR(P26=#REF!,#REF!=""),#REF!=""),"",IF(P26="","",IF(P26&gt;=5,C26,IF(AND(#REF!=#REF!,#REF!&gt;1),C26,""))))),"")</f>
        <v/>
      </c>
    </row>
    <row r="27" spans="1:19" x14ac:dyDescent="0.25">
      <c r="A27" s="70"/>
      <c r="B27" s="194"/>
      <c r="C27" s="187" t="e">
        <f t="shared" si="0"/>
        <v>#N/A</v>
      </c>
      <c r="D27" s="21"/>
      <c r="E27" s="154" t="e">
        <f t="shared" si="11"/>
        <v>#N/A</v>
      </c>
      <c r="F27" s="75"/>
      <c r="G27" s="191" t="e">
        <f t="shared" si="12"/>
        <v>#N/A</v>
      </c>
      <c r="H27" s="192" t="e">
        <f t="shared" si="13"/>
        <v>#N/A</v>
      </c>
      <c r="I27" s="81"/>
      <c r="J27" s="12"/>
      <c r="K27" s="193" t="str">
        <f t="shared" si="14"/>
        <v/>
      </c>
      <c r="L27" s="193" t="str">
        <f t="shared" si="15"/>
        <v/>
      </c>
      <c r="M27" s="193" t="e">
        <f>IF(AND(M26="",L27=L25),M25,IF(AND(A27&lt;&gt;"",D27="",F27=""),IF(ISNA(C27),"",IF(K27=0,IF(L27&lt;&gt;L26,INT(MAX(M$4:M26))+1,INT(MAX(M$4:M26)))+0.5,IF(L27&lt;&gt;L26,INT(MAX(M$4:M26))+1,INT(MAX(M$4:M26)))))))</f>
        <v>#N/A</v>
      </c>
      <c r="N27" s="190" t="str">
        <f t="shared" si="8"/>
        <v/>
      </c>
      <c r="O27" s="190">
        <f t="shared" si="16"/>
        <v>1</v>
      </c>
      <c r="P27" s="190">
        <f t="shared" si="17"/>
        <v>1</v>
      </c>
      <c r="Q27" s="190" t="str">
        <f>IFERROR(IF(AND(#REF!=1,O27=O26),"",IF(AND(O27=O26,OR(O27=#REF!,#REF!=""),#REF!=""),"",IF(O27="","",IF(O27&gt;=5,C27,IF(AND(#REF!=#REF!,#REF!&gt;1),C27,""))))),"")</f>
        <v/>
      </c>
      <c r="R27" s="190" t="str">
        <f>IFERROR(IF(AND(#REF!=1,P27=P26),"",IF(AND(P27=P26,OR(P27=#REF!,#REF!=""),#REF!=""),"",IF(P27="","",IF(P27&gt;=5,C27,IF(AND(#REF!=#REF!,#REF!&gt;1),C27,""))))),"")</f>
        <v/>
      </c>
    </row>
    <row r="28" spans="1:19" x14ac:dyDescent="0.25">
      <c r="A28" s="70"/>
      <c r="B28" s="194"/>
      <c r="C28" s="187" t="e">
        <f t="shared" si="0"/>
        <v>#N/A</v>
      </c>
      <c r="D28" s="21"/>
      <c r="E28" s="154" t="e">
        <f t="shared" si="11"/>
        <v>#N/A</v>
      </c>
      <c r="F28" s="75"/>
      <c r="G28" s="191" t="e">
        <f t="shared" si="12"/>
        <v>#N/A</v>
      </c>
      <c r="H28" s="192" t="e">
        <f t="shared" si="13"/>
        <v>#N/A</v>
      </c>
      <c r="I28" s="81"/>
      <c r="J28" s="12"/>
      <c r="K28" s="193" t="str">
        <f t="shared" si="14"/>
        <v/>
      </c>
      <c r="L28" s="193" t="str">
        <f t="shared" si="15"/>
        <v/>
      </c>
      <c r="M28" s="193" t="e">
        <f>IF(AND(M27="",L28=L26),M26,IF(AND(A28&lt;&gt;"",D28="",F28=""),IF(ISNA(C28),"",IF(K28=0,IF(L28&lt;&gt;L27,INT(MAX(M$4:M27))+1,INT(MAX(M$4:M27)))+0.5,IF(L28&lt;&gt;L27,INT(MAX(M$4:M27))+1,INT(MAX(M$4:M27)))))))</f>
        <v>#N/A</v>
      </c>
      <c r="N28" s="190" t="str">
        <f t="shared" si="8"/>
        <v/>
      </c>
      <c r="O28" s="190">
        <f t="shared" si="16"/>
        <v>1</v>
      </c>
      <c r="P28" s="190">
        <f t="shared" si="17"/>
        <v>1</v>
      </c>
      <c r="Q28" s="190" t="str">
        <f>IFERROR(IF(AND(#REF!=1,O28=O27),"",IF(AND(O28=O27,OR(O28=#REF!,#REF!=""),#REF!=""),"",IF(O28="","",IF(O28&gt;=5,C28,IF(AND(#REF!=#REF!,#REF!&gt;1),C28,""))))),"")</f>
        <v/>
      </c>
      <c r="R28" s="190" t="str">
        <f>IFERROR(IF(AND(#REF!=1,P28=P27),"",IF(AND(P28=P27,OR(P28=#REF!,#REF!=""),#REF!=""),"",IF(P28="","",IF(P28&gt;=5,C28,IF(AND(#REF!=#REF!,#REF!&gt;1),C28,""))))),"")</f>
        <v/>
      </c>
    </row>
    <row r="29" spans="1:19" x14ac:dyDescent="0.25">
      <c r="A29" s="70"/>
      <c r="B29" s="194"/>
      <c r="C29" s="187" t="e">
        <f t="shared" si="0"/>
        <v>#N/A</v>
      </c>
      <c r="D29" s="21"/>
      <c r="E29" s="154" t="e">
        <f t="shared" si="11"/>
        <v>#N/A</v>
      </c>
      <c r="F29" s="75"/>
      <c r="G29" s="191" t="e">
        <f t="shared" si="12"/>
        <v>#N/A</v>
      </c>
      <c r="H29" s="192" t="e">
        <f t="shared" si="13"/>
        <v>#N/A</v>
      </c>
      <c r="I29" s="81"/>
      <c r="J29" s="12"/>
      <c r="K29" s="193" t="str">
        <f t="shared" si="14"/>
        <v/>
      </c>
      <c r="L29" s="193" t="str">
        <f t="shared" si="15"/>
        <v/>
      </c>
      <c r="M29" s="193" t="e">
        <f>IF(AND(M28="",L29=L27),M27,IF(AND(A29&lt;&gt;"",D29="",F29=""),IF(ISNA(C29),"",IF(K29=0,IF(L29&lt;&gt;L28,INT(MAX(M$4:M28))+1,INT(MAX(M$4:M28)))+0.5,IF(L29&lt;&gt;L28,INT(MAX(M$4:M28))+1,INT(MAX(M$4:M28)))))))</f>
        <v>#N/A</v>
      </c>
      <c r="N29" s="190" t="str">
        <f t="shared" si="8"/>
        <v/>
      </c>
      <c r="O29" s="190">
        <f t="shared" si="16"/>
        <v>1</v>
      </c>
      <c r="P29" s="190">
        <f t="shared" si="17"/>
        <v>1</v>
      </c>
      <c r="Q29" s="190" t="str">
        <f>IFERROR(IF(AND(#REF!=1,O29=O28),"",IF(AND(O29=O28,OR(O29=#REF!,#REF!=""),#REF!=""),"",IF(O29="","",IF(O29&gt;=5,C29,IF(AND(#REF!=#REF!,#REF!&gt;1),C29,""))))),"")</f>
        <v/>
      </c>
      <c r="R29" s="190" t="str">
        <f>IFERROR(IF(AND(#REF!=1,P29=P28),"",IF(AND(P29=P28,OR(P29=#REF!,#REF!=""),#REF!=""),"",IF(P29="","",IF(P29&gt;=5,C29,IF(AND(#REF!=#REF!,#REF!&gt;1),C29,""))))),"")</f>
        <v/>
      </c>
    </row>
    <row r="30" spans="1:19" x14ac:dyDescent="0.25">
      <c r="A30" s="70"/>
      <c r="B30" s="194"/>
      <c r="C30" s="187" t="e">
        <f t="shared" si="0"/>
        <v>#N/A</v>
      </c>
      <c r="D30" s="21"/>
      <c r="E30" s="154" t="e">
        <f t="shared" si="11"/>
        <v>#N/A</v>
      </c>
      <c r="F30" s="75"/>
      <c r="G30" s="191" t="e">
        <f t="shared" si="12"/>
        <v>#N/A</v>
      </c>
      <c r="H30" s="192" t="e">
        <f t="shared" si="13"/>
        <v>#N/A</v>
      </c>
      <c r="I30" s="81"/>
      <c r="J30" s="12"/>
      <c r="K30" s="193" t="str">
        <f t="shared" si="14"/>
        <v/>
      </c>
      <c r="L30" s="193" t="str">
        <f t="shared" si="15"/>
        <v/>
      </c>
      <c r="M30" s="193" t="e">
        <f>IF(AND(M29="",L30=L28),M28,IF(AND(A30&lt;&gt;"",D30="",F30=""),IF(ISNA(C30),"",IF(K30=0,IF(L30&lt;&gt;L29,INT(MAX(M$4:M29))+1,INT(MAX(M$4:M29)))+0.5,IF(L30&lt;&gt;L29,INT(MAX(M$4:M29))+1,INT(MAX(M$4:M29)))))))</f>
        <v>#N/A</v>
      </c>
      <c r="N30" s="190" t="str">
        <f t="shared" si="8"/>
        <v/>
      </c>
      <c r="O30" s="190">
        <f t="shared" si="16"/>
        <v>1</v>
      </c>
      <c r="P30" s="190">
        <f t="shared" si="17"/>
        <v>1</v>
      </c>
      <c r="Q30" s="190" t="str">
        <f>IFERROR(IF(AND(#REF!=1,O30=O29),"",IF(AND(O30=O29,OR(O30=#REF!,#REF!=""),#REF!=""),"",IF(O30="","",IF(O30&gt;=5,C30,IF(AND(#REF!=#REF!,#REF!&gt;1),C30,""))))),"")</f>
        <v/>
      </c>
      <c r="R30" s="190" t="str">
        <f>IFERROR(IF(AND(#REF!=1,P30=P29),"",IF(AND(P30=P29,OR(P30=#REF!,#REF!=""),#REF!=""),"",IF(P30="","",IF(P30&gt;=5,C30,IF(AND(#REF!=#REF!,#REF!&gt;1),C30,""))))),"")</f>
        <v/>
      </c>
    </row>
    <row r="31" spans="1:19" x14ac:dyDescent="0.25">
      <c r="A31" s="70"/>
      <c r="B31" s="194"/>
      <c r="C31" s="187" t="e">
        <f t="shared" si="0"/>
        <v>#N/A</v>
      </c>
      <c r="D31" s="21"/>
      <c r="E31" s="154" t="e">
        <f t="shared" si="11"/>
        <v>#N/A</v>
      </c>
      <c r="F31" s="75"/>
      <c r="G31" s="191" t="e">
        <f t="shared" si="12"/>
        <v>#N/A</v>
      </c>
      <c r="H31" s="192" t="e">
        <f t="shared" si="13"/>
        <v>#N/A</v>
      </c>
      <c r="I31" s="81"/>
      <c r="J31" s="12"/>
      <c r="K31" s="193" t="str">
        <f t="shared" si="14"/>
        <v/>
      </c>
      <c r="L31" s="193" t="str">
        <f t="shared" si="15"/>
        <v/>
      </c>
      <c r="M31" s="193" t="e">
        <f>IF(AND(M30="",L31=L29),M29,IF(AND(A31&lt;&gt;"",D31="",F31=""),IF(ISNA(C31),"",IF(K31=0,IF(L31&lt;&gt;L30,INT(MAX(M$4:M30))+1,INT(MAX(M$4:M30)))+0.5,IF(L31&lt;&gt;L30,INT(MAX(M$4:M30))+1,INT(MAX(M$4:M30)))))))</f>
        <v>#N/A</v>
      </c>
      <c r="N31" s="190" t="str">
        <f t="shared" si="8"/>
        <v/>
      </c>
      <c r="O31" s="190">
        <f t="shared" si="16"/>
        <v>1</v>
      </c>
      <c r="P31" s="190">
        <f t="shared" si="17"/>
        <v>1</v>
      </c>
      <c r="Q31" s="190" t="str">
        <f>IFERROR(IF(AND(#REF!=1,O31=O30),"",IF(AND(O31=O30,OR(O31=#REF!,#REF!=""),#REF!=""),"",IF(O31="","",IF(O31&gt;=5,C31,IF(AND(#REF!=#REF!,#REF!&gt;1),C31,""))))),"")</f>
        <v/>
      </c>
      <c r="R31" s="190" t="str">
        <f>IFERROR(IF(AND(#REF!=1,P31=P30),"",IF(AND(P31=P30,OR(P31=#REF!,#REF!=""),#REF!=""),"",IF(P31="","",IF(P31&gt;=5,C31,IF(AND(#REF!=#REF!,#REF!&gt;1),C31,""))))),"")</f>
        <v/>
      </c>
    </row>
    <row r="32" spans="1:19" x14ac:dyDescent="0.25">
      <c r="A32" s="70"/>
      <c r="B32" s="194"/>
      <c r="C32" s="187" t="e">
        <f t="shared" si="0"/>
        <v>#N/A</v>
      </c>
      <c r="D32" s="21"/>
      <c r="E32" s="154" t="e">
        <f t="shared" si="11"/>
        <v>#N/A</v>
      </c>
      <c r="F32" s="75"/>
      <c r="G32" s="191" t="e">
        <f t="shared" si="12"/>
        <v>#N/A</v>
      </c>
      <c r="H32" s="192" t="e">
        <f t="shared" si="13"/>
        <v>#N/A</v>
      </c>
      <c r="I32" s="81"/>
      <c r="J32" s="12"/>
      <c r="K32" s="193" t="str">
        <f t="shared" si="14"/>
        <v/>
      </c>
      <c r="L32" s="193" t="str">
        <f t="shared" si="15"/>
        <v/>
      </c>
      <c r="M32" s="193" t="e">
        <f>IF(AND(M31="",L32=L30),M30,IF(AND(A32&lt;&gt;"",D32="",F32=""),IF(ISNA(C32),"",IF(K32=0,IF(L32&lt;&gt;L31,INT(MAX(M$4:M31))+1,INT(MAX(M$4:M31)))+0.5,IF(L32&lt;&gt;L31,INT(MAX(M$4:M31))+1,INT(MAX(M$4:M31)))))))</f>
        <v>#N/A</v>
      </c>
      <c r="N32" s="190" t="str">
        <f t="shared" si="8"/>
        <v/>
      </c>
      <c r="O32" s="190">
        <f t="shared" si="16"/>
        <v>1</v>
      </c>
      <c r="P32" s="190">
        <f t="shared" si="17"/>
        <v>1</v>
      </c>
      <c r="Q32" s="190" t="str">
        <f>IFERROR(IF(AND(#REF!=1,O32=O31),"",IF(AND(O32=O31,OR(O32=#REF!,#REF!=""),#REF!=""),"",IF(O32="","",IF(O32&gt;=5,C32,IF(AND(#REF!=#REF!,#REF!&gt;1),C32,""))))),"")</f>
        <v/>
      </c>
      <c r="R32" s="190" t="str">
        <f>IFERROR(IF(AND(#REF!=1,P32=P31),"",IF(AND(P32=P31,OR(P32=#REF!,#REF!=""),#REF!=""),"",IF(P32="","",IF(P32&gt;=5,C32,IF(AND(#REF!=#REF!,#REF!&gt;1),C32,""))))),"")</f>
        <v/>
      </c>
      <c r="S32" s="2"/>
    </row>
    <row r="33" spans="1:19" x14ac:dyDescent="0.25">
      <c r="A33" s="70"/>
      <c r="B33" s="194"/>
      <c r="C33" s="187" t="e">
        <f t="shared" si="0"/>
        <v>#N/A</v>
      </c>
      <c r="D33" s="21"/>
      <c r="E33" s="154" t="e">
        <f t="shared" si="11"/>
        <v>#N/A</v>
      </c>
      <c r="F33" s="75"/>
      <c r="G33" s="191" t="e">
        <f t="shared" si="12"/>
        <v>#N/A</v>
      </c>
      <c r="H33" s="192" t="e">
        <f t="shared" si="13"/>
        <v>#N/A</v>
      </c>
      <c r="I33" s="81"/>
      <c r="J33" s="12"/>
      <c r="K33" s="193" t="str">
        <f t="shared" si="14"/>
        <v/>
      </c>
      <c r="L33" s="193" t="str">
        <f t="shared" si="15"/>
        <v/>
      </c>
      <c r="M33" s="193" t="e">
        <f>IF(AND(M32="",L33=L31),M31,IF(AND(A33&lt;&gt;"",D33="",F33=""),IF(ISNA(C33),"",IF(K33=0,IF(L33&lt;&gt;L32,INT(MAX(M$4:M32))+1,INT(MAX(M$4:M32)))+0.5,IF(L33&lt;&gt;L32,INT(MAX(M$4:M32))+1,INT(MAX(M$4:M32)))))))</f>
        <v>#N/A</v>
      </c>
      <c r="N33" s="190" t="str">
        <f t="shared" si="8"/>
        <v/>
      </c>
      <c r="O33" s="190">
        <f t="shared" si="16"/>
        <v>1</v>
      </c>
      <c r="P33" s="190">
        <f t="shared" si="17"/>
        <v>1</v>
      </c>
      <c r="Q33" s="190" t="str">
        <f>IFERROR(IF(AND(#REF!=1,O33=O32),"",IF(AND(O33=O32,OR(O33=#REF!,#REF!=""),#REF!=""),"",IF(O33="","",IF(O33&gt;=5,C33,IF(AND(#REF!=#REF!,#REF!&gt;1),C33,""))))),"")</f>
        <v/>
      </c>
      <c r="R33" s="190" t="str">
        <f>IFERROR(IF(AND(#REF!=1,P33=P32),"",IF(AND(P33=P32,OR(P33=#REF!,#REF!=""),#REF!=""),"",IF(P33="","",IF(P33&gt;=5,C33,IF(AND(#REF!=#REF!,#REF!&gt;1),C33,""))))),"")</f>
        <v/>
      </c>
      <c r="S33" s="2"/>
    </row>
    <row r="34" spans="1:19" x14ac:dyDescent="0.25">
      <c r="A34" s="70"/>
      <c r="B34" s="194"/>
      <c r="C34" s="187" t="e">
        <f t="shared" si="0"/>
        <v>#N/A</v>
      </c>
      <c r="D34" s="21"/>
      <c r="E34" s="154" t="e">
        <f t="shared" si="11"/>
        <v>#N/A</v>
      </c>
      <c r="F34" s="75"/>
      <c r="G34" s="191" t="e">
        <f t="shared" si="12"/>
        <v>#N/A</v>
      </c>
      <c r="H34" s="192" t="e">
        <f t="shared" si="13"/>
        <v>#N/A</v>
      </c>
      <c r="I34" s="81"/>
      <c r="J34" s="12"/>
      <c r="K34" s="193" t="str">
        <f t="shared" si="14"/>
        <v/>
      </c>
      <c r="L34" s="193" t="str">
        <f t="shared" si="15"/>
        <v/>
      </c>
      <c r="M34" s="193" t="e">
        <f>IF(AND(M33="",L34=L32),M32,IF(AND(A34&lt;&gt;"",D34="",F34=""),IF(ISNA(C34),"",IF(K34=0,IF(L34&lt;&gt;L33,INT(MAX(M$4:M33))+1,INT(MAX(M$4:M33)))+0.5,IF(L34&lt;&gt;L33,INT(MAX(M$4:M33))+1,INT(MAX(M$4:M33)))))))</f>
        <v>#N/A</v>
      </c>
      <c r="N34" s="190" t="str">
        <f t="shared" si="8"/>
        <v/>
      </c>
      <c r="O34" s="190">
        <f t="shared" si="16"/>
        <v>1</v>
      </c>
      <c r="P34" s="190">
        <f t="shared" si="17"/>
        <v>1</v>
      </c>
      <c r="Q34" s="190" t="str">
        <f>IFERROR(IF(AND(#REF!=1,O34=O33),"",IF(AND(O34=O33,OR(O34=#REF!,#REF!=""),#REF!=""),"",IF(O34="","",IF(O34&gt;=5,C34,IF(AND(#REF!=#REF!,#REF!&gt;1),C34,""))))),"")</f>
        <v/>
      </c>
      <c r="R34" s="190" t="str">
        <f>IFERROR(IF(AND(#REF!=1,P34=P33),"",IF(AND(P34=P33,OR(P34=#REF!,#REF!=""),#REF!=""),"",IF(P34="","",IF(P34&gt;=5,C34,IF(AND(#REF!=#REF!,#REF!&gt;1),C34,""))))),"")</f>
        <v/>
      </c>
      <c r="S34" s="2"/>
    </row>
    <row r="35" spans="1:19" x14ac:dyDescent="0.25">
      <c r="A35" s="70"/>
      <c r="B35" s="194"/>
      <c r="C35" s="187" t="e">
        <f t="shared" si="0"/>
        <v>#N/A</v>
      </c>
      <c r="D35" s="21"/>
      <c r="E35" s="154" t="e">
        <f t="shared" si="11"/>
        <v>#N/A</v>
      </c>
      <c r="F35" s="75"/>
      <c r="G35" s="191" t="e">
        <f t="shared" si="12"/>
        <v>#N/A</v>
      </c>
      <c r="H35" s="192" t="e">
        <f t="shared" si="13"/>
        <v>#N/A</v>
      </c>
      <c r="I35" s="81"/>
      <c r="J35" s="12"/>
      <c r="K35" s="193" t="str">
        <f t="shared" si="14"/>
        <v/>
      </c>
      <c r="L35" s="193" t="str">
        <f t="shared" si="15"/>
        <v/>
      </c>
      <c r="M35" s="193" t="e">
        <f>IF(AND(M34="",L35=L33),M33,IF(AND(A35&lt;&gt;"",D35="",F35=""),IF(ISNA(C35),"",IF(K35=0,IF(L35&lt;&gt;L34,INT(MAX(M$4:M34))+1,INT(MAX(M$4:M34)))+0.5,IF(L35&lt;&gt;L34,INT(MAX(M$4:M34))+1,INT(MAX(M$4:M34)))))))</f>
        <v>#N/A</v>
      </c>
      <c r="N35" s="190" t="str">
        <f t="shared" si="8"/>
        <v/>
      </c>
      <c r="O35" s="190">
        <f t="shared" si="16"/>
        <v>1</v>
      </c>
      <c r="P35" s="190">
        <f t="shared" si="17"/>
        <v>1</v>
      </c>
      <c r="Q35" s="190" t="str">
        <f>IFERROR(IF(AND(#REF!=1,O35=O34),"",IF(AND(O35=O34,OR(O35=#REF!,#REF!=""),#REF!=""),"",IF(O35="","",IF(O35&gt;=5,C35,IF(AND(#REF!=#REF!,#REF!&gt;1),C35,""))))),"")</f>
        <v/>
      </c>
      <c r="R35" s="190" t="str">
        <f>IFERROR(IF(AND(#REF!=1,P35=P34),"",IF(AND(P35=P34,OR(P35=#REF!,#REF!=""),#REF!=""),"",IF(P35="","",IF(P35&gt;=5,C35,IF(AND(#REF!=#REF!,#REF!&gt;1),C35,""))))),"")</f>
        <v/>
      </c>
      <c r="S35" s="2"/>
    </row>
    <row r="36" spans="1:19" x14ac:dyDescent="0.25">
      <c r="A36" s="70"/>
      <c r="B36" s="194"/>
      <c r="C36" s="187" t="e">
        <f t="shared" si="0"/>
        <v>#N/A</v>
      </c>
      <c r="D36" s="21"/>
      <c r="E36" s="154" t="e">
        <f t="shared" si="11"/>
        <v>#N/A</v>
      </c>
      <c r="F36" s="75"/>
      <c r="G36" s="191" t="e">
        <f t="shared" si="12"/>
        <v>#N/A</v>
      </c>
      <c r="H36" s="192" t="e">
        <f t="shared" si="13"/>
        <v>#N/A</v>
      </c>
      <c r="I36" s="81"/>
      <c r="J36" s="12"/>
      <c r="K36" s="193" t="str">
        <f t="shared" si="14"/>
        <v/>
      </c>
      <c r="L36" s="193" t="str">
        <f t="shared" si="15"/>
        <v/>
      </c>
      <c r="M36" s="193" t="e">
        <f>IF(AND(M35="",L36=L34),M34,IF(AND(A36&lt;&gt;"",D36="",F36=""),IF(ISNA(C36),"",IF(K36=0,IF(L36&lt;&gt;L35,INT(MAX(M$4:M35))+1,INT(MAX(M$4:M35)))+0.5,IF(L36&lt;&gt;L35,INT(MAX(M$4:M35))+1,INT(MAX(M$4:M35)))))))</f>
        <v>#N/A</v>
      </c>
      <c r="N36" s="190" t="str">
        <f t="shared" si="8"/>
        <v/>
      </c>
      <c r="O36" s="190">
        <f t="shared" si="16"/>
        <v>1</v>
      </c>
      <c r="P36" s="190">
        <f t="shared" si="17"/>
        <v>1</v>
      </c>
      <c r="Q36" s="190" t="str">
        <f>IFERROR(IF(AND(#REF!=1,O36=O35),"",IF(AND(O36=O35,OR(O36=#REF!,#REF!=""),#REF!=""),"",IF(O36="","",IF(O36&gt;=5,C36,IF(AND(#REF!=#REF!,#REF!&gt;1),C36,""))))),"")</f>
        <v/>
      </c>
      <c r="R36" s="190" t="str">
        <f>IFERROR(IF(AND(#REF!=1,P36=P35),"",IF(AND(P36=P35,OR(P36=#REF!,#REF!=""),#REF!=""),"",IF(P36="","",IF(P36&gt;=5,C36,IF(AND(#REF!=#REF!,#REF!&gt;1),C36,""))))),"")</f>
        <v/>
      </c>
      <c r="S36" s="2"/>
    </row>
    <row r="37" spans="1:19" x14ac:dyDescent="0.25">
      <c r="A37" s="70"/>
      <c r="B37" s="194"/>
      <c r="C37" s="187" t="e">
        <f t="shared" si="0"/>
        <v>#N/A</v>
      </c>
      <c r="D37" s="21"/>
      <c r="E37" s="154" t="e">
        <f t="shared" si="11"/>
        <v>#N/A</v>
      </c>
      <c r="F37" s="75"/>
      <c r="G37" s="191" t="e">
        <f t="shared" si="12"/>
        <v>#N/A</v>
      </c>
      <c r="H37" s="192" t="e">
        <f t="shared" si="13"/>
        <v>#N/A</v>
      </c>
      <c r="I37" s="81"/>
      <c r="J37" s="12"/>
      <c r="K37" s="193" t="str">
        <f t="shared" si="14"/>
        <v/>
      </c>
      <c r="L37" s="193" t="str">
        <f t="shared" si="15"/>
        <v/>
      </c>
      <c r="M37" s="193" t="e">
        <f>IF(AND(M36="",L37=L35),M35,IF(AND(A37&lt;&gt;"",D37="",F37=""),IF(ISNA(C37),"",IF(K37=0,IF(L37&lt;&gt;L36,INT(MAX(M$4:M36))+1,INT(MAX(M$4:M36)))+0.5,IF(L37&lt;&gt;L36,INT(MAX(M$4:M36))+1,INT(MAX(M$4:M36)))))))</f>
        <v>#N/A</v>
      </c>
      <c r="N37" s="190" t="str">
        <f t="shared" si="8"/>
        <v/>
      </c>
      <c r="O37" s="190">
        <f t="shared" si="16"/>
        <v>1</v>
      </c>
      <c r="P37" s="190">
        <f t="shared" si="17"/>
        <v>1</v>
      </c>
      <c r="Q37" s="190" t="str">
        <f>IFERROR(IF(AND(#REF!=1,O37=O36),"",IF(AND(O37=O36,OR(O37=#REF!,#REF!=""),#REF!=""),"",IF(O37="","",IF(O37&gt;=5,C37,IF(AND(#REF!=#REF!,#REF!&gt;1),C37,""))))),"")</f>
        <v/>
      </c>
      <c r="R37" s="190" t="str">
        <f>IFERROR(IF(AND(#REF!=1,P37=P36),"",IF(AND(P37=P36,OR(P37=#REF!,#REF!=""),#REF!=""),"",IF(P37="","",IF(P37&gt;=5,C37,IF(AND(#REF!=#REF!,#REF!&gt;1),C37,""))))),"")</f>
        <v/>
      </c>
      <c r="S37" s="2"/>
    </row>
    <row r="38" spans="1:19" x14ac:dyDescent="0.25">
      <c r="A38" s="70"/>
      <c r="B38" s="194"/>
      <c r="C38" s="187" t="e">
        <f t="shared" si="0"/>
        <v>#N/A</v>
      </c>
      <c r="D38" s="21"/>
      <c r="E38" s="154" t="e">
        <f t="shared" si="11"/>
        <v>#N/A</v>
      </c>
      <c r="F38" s="75"/>
      <c r="G38" s="191" t="e">
        <f t="shared" si="12"/>
        <v>#N/A</v>
      </c>
      <c r="H38" s="192" t="e">
        <f t="shared" si="13"/>
        <v>#N/A</v>
      </c>
      <c r="I38" s="81"/>
      <c r="J38" s="12"/>
      <c r="K38" s="193" t="str">
        <f t="shared" si="14"/>
        <v/>
      </c>
      <c r="L38" s="193" t="str">
        <f t="shared" si="15"/>
        <v/>
      </c>
      <c r="M38" s="193" t="e">
        <f>IF(AND(M37="",L38=L36),M36,IF(AND(A38&lt;&gt;"",D38="",F38=""),IF(ISNA(C38),"",IF(K38=0,IF(L38&lt;&gt;L37,INT(MAX(M$4:M37))+1,INT(MAX(M$4:M37)))+0.5,IF(L38&lt;&gt;L37,INT(MAX(M$4:M37))+1,INT(MAX(M$4:M37)))))))</f>
        <v>#N/A</v>
      </c>
      <c r="N38" s="190" t="str">
        <f t="shared" si="8"/>
        <v/>
      </c>
      <c r="O38" s="190">
        <f t="shared" si="16"/>
        <v>1</v>
      </c>
      <c r="P38" s="190">
        <f t="shared" si="17"/>
        <v>1</v>
      </c>
      <c r="Q38" s="190" t="str">
        <f>IFERROR(IF(AND(#REF!=1,O38=O37),"",IF(AND(O38=O37,OR(O38=#REF!,#REF!=""),#REF!=""),"",IF(O38="","",IF(O38&gt;=5,C38,IF(AND(#REF!=#REF!,#REF!&gt;1),C38,""))))),"")</f>
        <v/>
      </c>
      <c r="R38" s="190" t="str">
        <f>IFERROR(IF(AND(#REF!=1,P38=P37),"",IF(AND(P38=P37,OR(P38=#REF!,#REF!=""),#REF!=""),"",IF(P38="","",IF(P38&gt;=5,C38,IF(AND(#REF!=#REF!,#REF!&gt;1),C38,""))))),"")</f>
        <v/>
      </c>
      <c r="S38" s="2"/>
    </row>
    <row r="39" spans="1:19" x14ac:dyDescent="0.25">
      <c r="A39" s="70"/>
      <c r="B39" s="194"/>
      <c r="C39" s="187" t="e">
        <f t="shared" si="0"/>
        <v>#N/A</v>
      </c>
      <c r="D39" s="21"/>
      <c r="E39" s="154" t="e">
        <f t="shared" si="11"/>
        <v>#N/A</v>
      </c>
      <c r="F39" s="75"/>
      <c r="G39" s="191" t="e">
        <f t="shared" si="12"/>
        <v>#N/A</v>
      </c>
      <c r="H39" s="192" t="e">
        <f t="shared" si="13"/>
        <v>#N/A</v>
      </c>
      <c r="I39" s="81"/>
      <c r="J39" s="12"/>
      <c r="K39" s="193" t="str">
        <f t="shared" si="14"/>
        <v/>
      </c>
      <c r="L39" s="193" t="str">
        <f t="shared" si="15"/>
        <v/>
      </c>
      <c r="M39" s="193" t="e">
        <f>IF(AND(M38="",L39=L37),M37,IF(AND(A39&lt;&gt;"",D39="",F39=""),IF(ISNA(C39),"",IF(K39=0,IF(L39&lt;&gt;L38,INT(MAX(M$4:M38))+1,INT(MAX(M$4:M38)))+0.5,IF(L39&lt;&gt;L38,INT(MAX(M$4:M38))+1,INT(MAX(M$4:M38)))))))</f>
        <v>#N/A</v>
      </c>
      <c r="N39" s="190" t="str">
        <f t="shared" si="8"/>
        <v/>
      </c>
      <c r="O39" s="190">
        <f t="shared" si="16"/>
        <v>1</v>
      </c>
      <c r="P39" s="190">
        <f t="shared" si="17"/>
        <v>1</v>
      </c>
      <c r="Q39" s="190" t="str">
        <f>IFERROR(IF(AND(#REF!=1,O39=O38),"",IF(AND(O39=O38,OR(O39=#REF!,#REF!=""),#REF!=""),"",IF(O39="","",IF(O39&gt;=5,C39,IF(AND(#REF!=#REF!,#REF!&gt;1),C39,""))))),"")</f>
        <v/>
      </c>
      <c r="R39" s="190" t="str">
        <f>IFERROR(IF(AND(#REF!=1,P39=P38),"",IF(AND(P39=P38,OR(P39=#REF!,#REF!=""),#REF!=""),"",IF(P39="","",IF(P39&gt;=5,C39,IF(AND(#REF!=#REF!,#REF!&gt;1),C39,""))))),"")</f>
        <v/>
      </c>
      <c r="S39" s="2"/>
    </row>
    <row r="40" spans="1:19" x14ac:dyDescent="0.25">
      <c r="A40" s="70"/>
      <c r="B40" s="194"/>
      <c r="C40" s="187" t="e">
        <f t="shared" si="0"/>
        <v>#N/A</v>
      </c>
      <c r="D40" s="21"/>
      <c r="E40" s="154" t="e">
        <f t="shared" si="11"/>
        <v>#N/A</v>
      </c>
      <c r="F40" s="75"/>
      <c r="G40" s="191" t="e">
        <f t="shared" si="12"/>
        <v>#N/A</v>
      </c>
      <c r="H40" s="192" t="e">
        <f t="shared" si="13"/>
        <v>#N/A</v>
      </c>
      <c r="I40" s="81"/>
      <c r="J40" s="12"/>
      <c r="K40" s="193" t="str">
        <f t="shared" si="14"/>
        <v/>
      </c>
      <c r="L40" s="193" t="str">
        <f t="shared" si="15"/>
        <v/>
      </c>
      <c r="M40" s="193" t="e">
        <f>IF(AND(M39="",L40=L38),M38,IF(AND(A40&lt;&gt;"",D40="",F40=""),IF(ISNA(C40),"",IF(K40=0,IF(L40&lt;&gt;L39,INT(MAX(M$4:M39))+1,INT(MAX(M$4:M39)))+0.5,IF(L40&lt;&gt;L39,INT(MAX(M$4:M39))+1,INT(MAX(M$4:M39)))))))</f>
        <v>#N/A</v>
      </c>
      <c r="N40" s="190" t="str">
        <f t="shared" si="8"/>
        <v/>
      </c>
      <c r="O40" s="190">
        <f t="shared" si="16"/>
        <v>1</v>
      </c>
      <c r="P40" s="190">
        <f t="shared" si="17"/>
        <v>1</v>
      </c>
      <c r="Q40" s="190" t="str">
        <f>IFERROR(IF(AND(#REF!=1,O40=O39),"",IF(AND(O40=O39,OR(O40=#REF!,#REF!=""),#REF!=""),"",IF(O40="","",IF(O40&gt;=5,C40,IF(AND(#REF!=#REF!,#REF!&gt;1),C40,""))))),"")</f>
        <v/>
      </c>
      <c r="R40" s="190" t="str">
        <f>IFERROR(IF(AND(#REF!=1,P40=P39),"",IF(AND(P40=P39,OR(P40=#REF!,#REF!=""),#REF!=""),"",IF(P40="","",IF(P40&gt;=5,C40,IF(AND(#REF!=#REF!,#REF!&gt;1),C40,""))))),"")</f>
        <v/>
      </c>
      <c r="S40" s="2"/>
    </row>
    <row r="41" spans="1:19" x14ac:dyDescent="0.25">
      <c r="A41" s="70"/>
      <c r="B41" s="194"/>
      <c r="C41" s="187" t="e">
        <f t="shared" si="0"/>
        <v>#N/A</v>
      </c>
      <c r="D41" s="21"/>
      <c r="E41" s="154" t="e">
        <f t="shared" si="11"/>
        <v>#N/A</v>
      </c>
      <c r="F41" s="75"/>
      <c r="G41" s="191" t="e">
        <f t="shared" si="12"/>
        <v>#N/A</v>
      </c>
      <c r="H41" s="192" t="e">
        <f t="shared" si="13"/>
        <v>#N/A</v>
      </c>
      <c r="I41" s="81"/>
      <c r="J41" s="12"/>
      <c r="K41" s="193" t="str">
        <f t="shared" si="14"/>
        <v/>
      </c>
      <c r="L41" s="193" t="str">
        <f t="shared" si="15"/>
        <v/>
      </c>
      <c r="M41" s="193" t="e">
        <f>IF(AND(M40="",L41=L39),M39,IF(AND(A41&lt;&gt;"",D41="",F41=""),IF(ISNA(C41),"",IF(K41=0,IF(L41&lt;&gt;L40,INT(MAX(M$4:M40))+1,INT(MAX(M$4:M40)))+0.5,IF(L41&lt;&gt;L40,INT(MAX(M$4:M40))+1,INT(MAX(M$4:M40)))))))</f>
        <v>#N/A</v>
      </c>
      <c r="N41" s="190" t="str">
        <f t="shared" si="8"/>
        <v/>
      </c>
      <c r="O41" s="190">
        <f t="shared" si="16"/>
        <v>1</v>
      </c>
      <c r="P41" s="190">
        <f t="shared" si="17"/>
        <v>1</v>
      </c>
      <c r="Q41" s="190" t="str">
        <f>IFERROR(IF(AND(#REF!=1,O41=O40),"",IF(AND(O41=O40,OR(O41=#REF!,#REF!=""),#REF!=""),"",IF(O41="","",IF(O41&gt;=5,C41,IF(AND(#REF!=#REF!,#REF!&gt;1),C41,""))))),"")</f>
        <v/>
      </c>
      <c r="R41" s="190" t="str">
        <f>IFERROR(IF(AND(#REF!=1,P41=P40),"",IF(AND(P41=P40,OR(P41=#REF!,#REF!=""),#REF!=""),"",IF(P41="","",IF(P41&gt;=5,C41,IF(AND(#REF!=#REF!,#REF!&gt;1),C41,""))))),"")</f>
        <v/>
      </c>
      <c r="S41" s="2"/>
    </row>
    <row r="42" spans="1:19" x14ac:dyDescent="0.25">
      <c r="A42" s="70"/>
      <c r="B42" s="194"/>
      <c r="C42" s="187" t="e">
        <f t="shared" si="0"/>
        <v>#N/A</v>
      </c>
      <c r="D42" s="21"/>
      <c r="E42" s="154" t="e">
        <f t="shared" si="11"/>
        <v>#N/A</v>
      </c>
      <c r="F42" s="75"/>
      <c r="G42" s="191" t="e">
        <f t="shared" si="12"/>
        <v>#N/A</v>
      </c>
      <c r="H42" s="192" t="e">
        <f t="shared" si="13"/>
        <v>#N/A</v>
      </c>
      <c r="I42" s="81"/>
      <c r="J42" s="12"/>
      <c r="K42" s="193" t="str">
        <f t="shared" si="14"/>
        <v/>
      </c>
      <c r="L42" s="193" t="str">
        <f t="shared" si="15"/>
        <v/>
      </c>
      <c r="M42" s="193" t="e">
        <f>IF(AND(M41="",L42=L40),M40,IF(AND(A42&lt;&gt;"",D42="",F42=""),IF(ISNA(C42),"",IF(K42=0,IF(L42&lt;&gt;L41,INT(MAX(M$4:M41))+1,INT(MAX(M$4:M41)))+0.5,IF(L42&lt;&gt;L41,INT(MAX(M$4:M41))+1,INT(MAX(M$4:M41)))))))</f>
        <v>#N/A</v>
      </c>
      <c r="N42" s="190" t="str">
        <f t="shared" si="8"/>
        <v/>
      </c>
      <c r="O42" s="190">
        <f t="shared" si="16"/>
        <v>1</v>
      </c>
      <c r="P42" s="190">
        <f t="shared" si="17"/>
        <v>1</v>
      </c>
      <c r="Q42" s="190" t="str">
        <f>IFERROR(IF(AND(#REF!=1,O42=O41),"",IF(AND(O42=O41,OR(O42=#REF!,#REF!=""),#REF!=""),"",IF(O42="","",IF(O42&gt;=5,C42,IF(AND(#REF!=#REF!,#REF!&gt;1),C42,""))))),"")</f>
        <v/>
      </c>
      <c r="R42" s="190" t="str">
        <f>IFERROR(IF(AND(#REF!=1,P42=P41),"",IF(AND(P42=P41,OR(P42=#REF!,#REF!=""),#REF!=""),"",IF(P42="","",IF(P42&gt;=5,C42,IF(AND(#REF!=#REF!,#REF!&gt;1),C42,""))))),"")</f>
        <v/>
      </c>
      <c r="S42" s="2"/>
    </row>
    <row r="43" spans="1:19" x14ac:dyDescent="0.25">
      <c r="A43" s="70"/>
      <c r="B43" s="194"/>
      <c r="C43" s="187" t="e">
        <f t="shared" si="0"/>
        <v>#N/A</v>
      </c>
      <c r="D43" s="21"/>
      <c r="E43" s="154" t="e">
        <f t="shared" si="11"/>
        <v>#N/A</v>
      </c>
      <c r="F43" s="75"/>
      <c r="G43" s="191" t="e">
        <f t="shared" si="12"/>
        <v>#N/A</v>
      </c>
      <c r="H43" s="192" t="e">
        <f t="shared" si="13"/>
        <v>#N/A</v>
      </c>
      <c r="I43" s="81"/>
      <c r="J43" s="12"/>
      <c r="K43" s="193" t="str">
        <f t="shared" si="14"/>
        <v/>
      </c>
      <c r="L43" s="193" t="str">
        <f t="shared" si="15"/>
        <v/>
      </c>
      <c r="M43" s="193" t="e">
        <f>IF(AND(M42="",L43=L41),M41,IF(AND(A43&lt;&gt;"",D43="",F43=""),IF(ISNA(C43),"",IF(K43=0,IF(L43&lt;&gt;L42,INT(MAX(M$4:M42))+1,INT(MAX(M$4:M42)))+0.5,IF(L43&lt;&gt;L42,INT(MAX(M$4:M42))+1,INT(MAX(M$4:M42)))))))</f>
        <v>#N/A</v>
      </c>
      <c r="N43" s="190" t="str">
        <f t="shared" si="8"/>
        <v/>
      </c>
      <c r="O43" s="190">
        <f t="shared" si="16"/>
        <v>1</v>
      </c>
      <c r="P43" s="190">
        <f t="shared" si="17"/>
        <v>1</v>
      </c>
      <c r="Q43" s="190" t="str">
        <f>IFERROR(IF(AND(#REF!=1,O43=O42),"",IF(AND(O43=O42,OR(O43=#REF!,#REF!=""),#REF!=""),"",IF(O43="","",IF(O43&gt;=5,C43,IF(AND(#REF!=#REF!,#REF!&gt;1),C43,""))))),"")</f>
        <v/>
      </c>
      <c r="R43" s="190" t="str">
        <f>IFERROR(IF(AND(#REF!=1,P43=P42),"",IF(AND(P43=P42,OR(P43=#REF!,#REF!=""),#REF!=""),"",IF(P43="","",IF(P43&gt;=5,C43,IF(AND(#REF!=#REF!,#REF!&gt;1),C43,""))))),"")</f>
        <v/>
      </c>
      <c r="S43" s="2"/>
    </row>
    <row r="44" spans="1:19" x14ac:dyDescent="0.25">
      <c r="A44" s="70"/>
      <c r="B44" s="194"/>
      <c r="C44" s="187" t="e">
        <f t="shared" si="0"/>
        <v>#N/A</v>
      </c>
      <c r="D44" s="21"/>
      <c r="E44" s="154" t="e">
        <f t="shared" si="11"/>
        <v>#N/A</v>
      </c>
      <c r="F44" s="75"/>
      <c r="G44" s="191" t="e">
        <f t="shared" si="12"/>
        <v>#N/A</v>
      </c>
      <c r="H44" s="192" t="e">
        <f t="shared" si="13"/>
        <v>#N/A</v>
      </c>
      <c r="I44" s="81"/>
      <c r="J44" s="12"/>
      <c r="K44" s="193" t="str">
        <f t="shared" si="14"/>
        <v/>
      </c>
      <c r="L44" s="193" t="str">
        <f t="shared" si="15"/>
        <v/>
      </c>
      <c r="M44" s="193" t="e">
        <f>IF(AND(M43="",L44=L42),M42,IF(AND(A44&lt;&gt;"",D44="",F44=""),IF(ISNA(C44),"",IF(K44=0,IF(L44&lt;&gt;L43,INT(MAX(M$4:M43))+1,INT(MAX(M$4:M43)))+0.5,IF(L44&lt;&gt;L43,INT(MAX(M$4:M43))+1,INT(MAX(M$4:M43)))))))</f>
        <v>#N/A</v>
      </c>
      <c r="N44" s="190" t="str">
        <f t="shared" si="8"/>
        <v/>
      </c>
      <c r="O44" s="190">
        <f t="shared" si="16"/>
        <v>1</v>
      </c>
      <c r="P44" s="190">
        <f t="shared" si="17"/>
        <v>1</v>
      </c>
      <c r="Q44" s="190" t="str">
        <f>IFERROR(IF(AND(#REF!=1,O44=O43),"",IF(AND(O44=O43,OR(O44=#REF!,#REF!=""),#REF!=""),"",IF(O44="","",IF(O44&gt;=5,C44,IF(AND(#REF!=#REF!,#REF!&gt;1),C44,""))))),"")</f>
        <v/>
      </c>
      <c r="R44" s="190" t="str">
        <f>IFERROR(IF(AND(#REF!=1,P44=P43),"",IF(AND(P44=P43,OR(P44=#REF!,#REF!=""),#REF!=""),"",IF(P44="","",IF(P44&gt;=5,C44,IF(AND(#REF!=#REF!,#REF!&gt;1),C44,""))))),"")</f>
        <v/>
      </c>
      <c r="S44" s="2"/>
    </row>
    <row r="45" spans="1:19" x14ac:dyDescent="0.25">
      <c r="A45" s="70"/>
      <c r="B45" s="194"/>
      <c r="C45" s="187" t="e">
        <f t="shared" si="0"/>
        <v>#N/A</v>
      </c>
      <c r="D45" s="21"/>
      <c r="E45" s="154" t="e">
        <f t="shared" si="11"/>
        <v>#N/A</v>
      </c>
      <c r="F45" s="75"/>
      <c r="G45" s="191" t="e">
        <f t="shared" si="12"/>
        <v>#N/A</v>
      </c>
      <c r="H45" s="192" t="e">
        <f t="shared" si="13"/>
        <v>#N/A</v>
      </c>
      <c r="I45" s="81"/>
      <c r="J45" s="12"/>
      <c r="K45" s="193" t="str">
        <f t="shared" si="14"/>
        <v/>
      </c>
      <c r="L45" s="193" t="str">
        <f t="shared" si="15"/>
        <v/>
      </c>
      <c r="M45" s="193" t="e">
        <f>IF(AND(M44="",L45=L43),M43,IF(AND(A45&lt;&gt;"",D45="",F45=""),IF(ISNA(C45),"",IF(K45=0,IF(L45&lt;&gt;L44,INT(MAX(M$4:M44))+1,INT(MAX(M$4:M44)))+0.5,IF(L45&lt;&gt;L44,INT(MAX(M$4:M44))+1,INT(MAX(M$4:M44)))))))</f>
        <v>#N/A</v>
      </c>
      <c r="N45" s="190" t="str">
        <f t="shared" si="8"/>
        <v/>
      </c>
      <c r="O45" s="190">
        <f t="shared" si="16"/>
        <v>1</v>
      </c>
      <c r="P45" s="190">
        <f t="shared" si="17"/>
        <v>1</v>
      </c>
      <c r="Q45" s="190" t="str">
        <f>IFERROR(IF(AND(#REF!=1,O45=O44),"",IF(AND(O45=O44,OR(O45=#REF!,#REF!=""),#REF!=""),"",IF(O45="","",IF(O45&gt;=5,C45,IF(AND(#REF!=#REF!,#REF!&gt;1),C45,""))))),"")</f>
        <v/>
      </c>
      <c r="R45" s="190" t="str">
        <f>IFERROR(IF(AND(#REF!=1,P45=P44),"",IF(AND(P45=P44,OR(P45=#REF!,#REF!=""),#REF!=""),"",IF(P45="","",IF(P45&gt;=5,C45,IF(AND(#REF!=#REF!,#REF!&gt;1),C45,""))))),"")</f>
        <v/>
      </c>
      <c r="S45" s="2"/>
    </row>
    <row r="46" spans="1:19" x14ac:dyDescent="0.25">
      <c r="A46" s="70"/>
      <c r="B46" s="194"/>
      <c r="C46" s="187" t="e">
        <f t="shared" si="0"/>
        <v>#N/A</v>
      </c>
      <c r="D46" s="21"/>
      <c r="E46" s="154" t="e">
        <f t="shared" si="11"/>
        <v>#N/A</v>
      </c>
      <c r="F46" s="75"/>
      <c r="G46" s="191" t="e">
        <f t="shared" si="12"/>
        <v>#N/A</v>
      </c>
      <c r="H46" s="192" t="e">
        <f t="shared" si="13"/>
        <v>#N/A</v>
      </c>
      <c r="I46" s="81"/>
      <c r="J46" s="12"/>
      <c r="K46" s="193" t="str">
        <f t="shared" si="14"/>
        <v/>
      </c>
      <c r="L46" s="193" t="str">
        <f t="shared" si="15"/>
        <v/>
      </c>
      <c r="M46" s="193" t="e">
        <f>IF(AND(M45="",L46=L44),M44,IF(AND(A46&lt;&gt;"",D46="",F46=""),IF(ISNA(C46),"",IF(K46=0,IF(L46&lt;&gt;L45,INT(MAX(M$4:M45))+1,INT(MAX(M$4:M45)))+0.5,IF(L46&lt;&gt;L45,INT(MAX(M$4:M45))+1,INT(MAX(M$4:M45)))))))</f>
        <v>#N/A</v>
      </c>
      <c r="N46" s="190" t="str">
        <f t="shared" si="8"/>
        <v/>
      </c>
      <c r="O46" s="190">
        <f t="shared" si="16"/>
        <v>1</v>
      </c>
      <c r="P46" s="190">
        <f t="shared" si="17"/>
        <v>1</v>
      </c>
      <c r="Q46" s="190" t="str">
        <f>IFERROR(IF(AND(#REF!=1,O46=O45),"",IF(AND(O46=O45,OR(O46=#REF!,#REF!=""),#REF!=""),"",IF(O46="","",IF(O46&gt;=5,C46,IF(AND(#REF!=#REF!,#REF!&gt;1),C46,""))))),"")</f>
        <v/>
      </c>
      <c r="R46" s="190" t="str">
        <f>IFERROR(IF(AND(#REF!=1,P46=P45),"",IF(AND(P46=P45,OR(P46=#REF!,#REF!=""),#REF!=""),"",IF(P46="","",IF(P46&gt;=5,C46,IF(AND(#REF!=#REF!,#REF!&gt;1),C46,""))))),"")</f>
        <v/>
      </c>
      <c r="S46" s="2"/>
    </row>
    <row r="47" spans="1:19" x14ac:dyDescent="0.25">
      <c r="A47" s="70"/>
      <c r="B47" s="194"/>
      <c r="C47" s="187" t="e">
        <f t="shared" si="0"/>
        <v>#N/A</v>
      </c>
      <c r="D47" s="21"/>
      <c r="E47" s="154" t="e">
        <f t="shared" si="11"/>
        <v>#N/A</v>
      </c>
      <c r="F47" s="75"/>
      <c r="G47" s="191" t="e">
        <f t="shared" si="12"/>
        <v>#N/A</v>
      </c>
      <c r="H47" s="192" t="e">
        <f t="shared" si="13"/>
        <v>#N/A</v>
      </c>
      <c r="I47" s="81"/>
      <c r="J47" s="12"/>
      <c r="K47" s="193" t="str">
        <f t="shared" si="14"/>
        <v/>
      </c>
      <c r="L47" s="193" t="str">
        <f t="shared" si="15"/>
        <v/>
      </c>
      <c r="M47" s="193" t="e">
        <f>IF(AND(M46="",L47=L45),M45,IF(AND(A47&lt;&gt;"",D47="",F47=""),IF(ISNA(C47),"",IF(K47=0,IF(L47&lt;&gt;L46,INT(MAX(M$4:M46))+1,INT(MAX(M$4:M46)))+0.5,IF(L47&lt;&gt;L46,INT(MAX(M$4:M46))+1,INT(MAX(M$4:M46)))))))</f>
        <v>#N/A</v>
      </c>
      <c r="N47" s="190" t="str">
        <f t="shared" si="8"/>
        <v/>
      </c>
      <c r="O47" s="190">
        <f t="shared" si="16"/>
        <v>1</v>
      </c>
      <c r="P47" s="190">
        <f t="shared" si="17"/>
        <v>1</v>
      </c>
      <c r="Q47" s="190" t="str">
        <f>IFERROR(IF(AND(#REF!=1,O47=O46),"",IF(AND(O47=O46,OR(O47=#REF!,#REF!=""),#REF!=""),"",IF(O47="","",IF(O47&gt;=5,C47,IF(AND(#REF!=#REF!,#REF!&gt;1),C47,""))))),"")</f>
        <v/>
      </c>
      <c r="R47" s="190" t="str">
        <f>IFERROR(IF(AND(#REF!=1,P47=P46),"",IF(AND(P47=P46,OR(P47=#REF!,#REF!=""),#REF!=""),"",IF(P47="","",IF(P47&gt;=5,C47,IF(AND(#REF!=#REF!,#REF!&gt;1),C47,""))))),"")</f>
        <v/>
      </c>
      <c r="S47" s="2"/>
    </row>
    <row r="48" spans="1:19" x14ac:dyDescent="0.25">
      <c r="A48" s="70"/>
      <c r="B48" s="194"/>
      <c r="C48" s="187" t="e">
        <f t="shared" si="0"/>
        <v>#N/A</v>
      </c>
      <c r="D48" s="21"/>
      <c r="E48" s="154" t="e">
        <f t="shared" si="11"/>
        <v>#N/A</v>
      </c>
      <c r="F48" s="75"/>
      <c r="G48" s="191" t="e">
        <f t="shared" si="12"/>
        <v>#N/A</v>
      </c>
      <c r="H48" s="192" t="e">
        <f t="shared" si="13"/>
        <v>#N/A</v>
      </c>
      <c r="I48" s="81"/>
      <c r="J48" s="12"/>
      <c r="K48" s="193" t="str">
        <f t="shared" si="14"/>
        <v/>
      </c>
      <c r="L48" s="193" t="str">
        <f t="shared" si="15"/>
        <v/>
      </c>
      <c r="M48" s="193" t="e">
        <f>IF(AND(M47="",L48=L46),M46,IF(AND(A48&lt;&gt;"",D48="",F48=""),IF(ISNA(C48),"",IF(K48=0,IF(L48&lt;&gt;L47,INT(MAX(M$4:M47))+1,INT(MAX(M$4:M47)))+0.5,IF(L48&lt;&gt;L47,INT(MAX(M$4:M47))+1,INT(MAX(M$4:M47)))))))</f>
        <v>#N/A</v>
      </c>
      <c r="N48" s="190" t="str">
        <f t="shared" si="8"/>
        <v/>
      </c>
      <c r="O48" s="190">
        <f t="shared" si="16"/>
        <v>1</v>
      </c>
      <c r="P48" s="190">
        <f t="shared" si="17"/>
        <v>1</v>
      </c>
      <c r="Q48" s="190" t="str">
        <f>IFERROR(IF(AND(#REF!=1,O48=O47),"",IF(AND(O48=O47,OR(O48=#REF!,#REF!=""),#REF!=""),"",IF(O48="","",IF(O48&gt;=5,C48,IF(AND(#REF!=#REF!,#REF!&gt;1),C48,""))))),"")</f>
        <v/>
      </c>
      <c r="R48" s="190" t="str">
        <f>IFERROR(IF(AND(#REF!=1,P48=P47),"",IF(AND(P48=P47,OR(P48=#REF!,#REF!=""),#REF!=""),"",IF(P48="","",IF(P48&gt;=5,C48,IF(AND(#REF!=#REF!,#REF!&gt;1),C48,""))))),"")</f>
        <v/>
      </c>
      <c r="S48" s="2"/>
    </row>
    <row r="49" spans="1:19" x14ac:dyDescent="0.25">
      <c r="A49" s="70"/>
      <c r="B49" s="194"/>
      <c r="C49" s="187" t="e">
        <f t="shared" si="0"/>
        <v>#N/A</v>
      </c>
      <c r="D49" s="21"/>
      <c r="E49" s="154" t="e">
        <f t="shared" si="11"/>
        <v>#N/A</v>
      </c>
      <c r="F49" s="75"/>
      <c r="G49" s="191" t="e">
        <f t="shared" si="12"/>
        <v>#N/A</v>
      </c>
      <c r="H49" s="192" t="e">
        <f t="shared" si="13"/>
        <v>#N/A</v>
      </c>
      <c r="I49" s="81"/>
      <c r="J49" s="12"/>
      <c r="K49" s="193" t="str">
        <f t="shared" si="14"/>
        <v/>
      </c>
      <c r="L49" s="193" t="str">
        <f t="shared" si="15"/>
        <v/>
      </c>
      <c r="M49" s="193" t="e">
        <f>IF(AND(M48="",L49=L47),M47,IF(AND(A49&lt;&gt;"",D49="",F49=""),IF(ISNA(C49),"",IF(K49=0,IF(L49&lt;&gt;L48,INT(MAX(M$4:M48))+1,INT(MAX(M$4:M48)))+0.5,IF(L49&lt;&gt;L48,INT(MAX(M$4:M48))+1,INT(MAX(M$4:M48)))))))</f>
        <v>#N/A</v>
      </c>
      <c r="N49" s="190" t="str">
        <f t="shared" si="8"/>
        <v/>
      </c>
      <c r="O49" s="190">
        <f t="shared" si="16"/>
        <v>1</v>
      </c>
      <c r="P49" s="190">
        <f t="shared" si="17"/>
        <v>1</v>
      </c>
      <c r="Q49" s="190" t="str">
        <f>IFERROR(IF(AND(#REF!=1,O49=O48),"",IF(AND(O49=O48,OR(O49=#REF!,#REF!=""),#REF!=""),"",IF(O49="","",IF(O49&gt;=5,C49,IF(AND(#REF!=#REF!,#REF!&gt;1),C49,""))))),"")</f>
        <v/>
      </c>
      <c r="R49" s="190" t="str">
        <f>IFERROR(IF(AND(#REF!=1,P49=P48),"",IF(AND(P49=P48,OR(P49=#REF!,#REF!=""),#REF!=""),"",IF(P49="","",IF(P49&gt;=5,C49,IF(AND(#REF!=#REF!,#REF!&gt;1),C49,""))))),"")</f>
        <v/>
      </c>
      <c r="S49" s="2"/>
    </row>
    <row r="50" spans="1:19" x14ac:dyDescent="0.25">
      <c r="A50" s="70"/>
      <c r="B50" s="194"/>
      <c r="C50" s="187" t="e">
        <f t="shared" si="0"/>
        <v>#N/A</v>
      </c>
      <c r="D50" s="21"/>
      <c r="E50" s="154" t="e">
        <f t="shared" si="11"/>
        <v>#N/A</v>
      </c>
      <c r="F50" s="75"/>
      <c r="G50" s="191" t="e">
        <f t="shared" si="12"/>
        <v>#N/A</v>
      </c>
      <c r="H50" s="192" t="e">
        <f t="shared" si="13"/>
        <v>#N/A</v>
      </c>
      <c r="I50" s="81"/>
      <c r="J50" s="12"/>
      <c r="K50" s="193" t="str">
        <f t="shared" si="14"/>
        <v/>
      </c>
      <c r="L50" s="193" t="str">
        <f t="shared" si="15"/>
        <v/>
      </c>
      <c r="M50" s="193" t="e">
        <f>IF(AND(M49="",L50=L48),M48,IF(AND(A50&lt;&gt;"",D50="",F50=""),IF(ISNA(C50),"",IF(K50=0,IF(L50&lt;&gt;L49,INT(MAX(M$4:M49))+1,INT(MAX(M$4:M49)))+0.5,IF(L50&lt;&gt;L49,INT(MAX(M$4:M49))+1,INT(MAX(M$4:M49)))))))</f>
        <v>#N/A</v>
      </c>
      <c r="N50" s="190" t="str">
        <f t="shared" si="8"/>
        <v/>
      </c>
      <c r="O50" s="190">
        <f t="shared" si="16"/>
        <v>1</v>
      </c>
      <c r="P50" s="190">
        <f t="shared" si="17"/>
        <v>1</v>
      </c>
      <c r="Q50" s="190" t="str">
        <f>IFERROR(IF(AND(#REF!=1,O50=O49),"",IF(AND(O50=O49,OR(O50=#REF!,#REF!=""),#REF!=""),"",IF(O50="","",IF(O50&gt;=5,C50,IF(AND(#REF!=#REF!,#REF!&gt;1),C50,""))))),"")</f>
        <v/>
      </c>
      <c r="R50" s="190" t="str">
        <f>IFERROR(IF(AND(#REF!=1,P50=P49),"",IF(AND(P50=P49,OR(P50=#REF!,#REF!=""),#REF!=""),"",IF(P50="","",IF(P50&gt;=5,C50,IF(AND(#REF!=#REF!,#REF!&gt;1),C50,""))))),"")</f>
        <v/>
      </c>
      <c r="S50" s="2"/>
    </row>
    <row r="51" spans="1:19" x14ac:dyDescent="0.25">
      <c r="A51" s="70"/>
      <c r="B51" s="194"/>
      <c r="C51" s="187" t="e">
        <f t="shared" si="0"/>
        <v>#N/A</v>
      </c>
      <c r="D51" s="21"/>
      <c r="E51" s="154" t="e">
        <f t="shared" si="11"/>
        <v>#N/A</v>
      </c>
      <c r="F51" s="75"/>
      <c r="G51" s="191" t="e">
        <f t="shared" si="12"/>
        <v>#N/A</v>
      </c>
      <c r="H51" s="192" t="e">
        <f t="shared" si="13"/>
        <v>#N/A</v>
      </c>
      <c r="I51" s="81"/>
      <c r="J51" s="12"/>
      <c r="K51" s="193" t="str">
        <f t="shared" si="14"/>
        <v/>
      </c>
      <c r="L51" s="193" t="str">
        <f t="shared" si="15"/>
        <v/>
      </c>
      <c r="M51" s="193" t="e">
        <f>IF(AND(M50="",L51=L49),M49,IF(AND(A51&lt;&gt;"",D51="",F51=""),IF(ISNA(C51),"",IF(K51=0,IF(L51&lt;&gt;L50,INT(MAX(M$4:M50))+1,INT(MAX(M$4:M50)))+0.5,IF(L51&lt;&gt;L50,INT(MAX(M$4:M50))+1,INT(MAX(M$4:M50)))))))</f>
        <v>#N/A</v>
      </c>
      <c r="N51" s="190" t="str">
        <f t="shared" si="8"/>
        <v/>
      </c>
      <c r="O51" s="190">
        <f t="shared" si="16"/>
        <v>1</v>
      </c>
      <c r="P51" s="190">
        <f t="shared" si="17"/>
        <v>1</v>
      </c>
      <c r="Q51" s="190" t="str">
        <f>IFERROR(IF(AND(#REF!=1,O51=O50),"",IF(AND(O51=O50,OR(O51=#REF!,#REF!=""),#REF!=""),"",IF(O51="","",IF(O51&gt;=5,C51,IF(AND(#REF!=#REF!,#REF!&gt;1),C51,""))))),"")</f>
        <v/>
      </c>
      <c r="R51" s="190" t="str">
        <f>IFERROR(IF(AND(#REF!=1,P51=P50),"",IF(AND(P51=P50,OR(P51=#REF!,#REF!=""),#REF!=""),"",IF(P51="","",IF(P51&gt;=5,C51,IF(AND(#REF!=#REF!,#REF!&gt;1),C51,""))))),"")</f>
        <v/>
      </c>
      <c r="S51" s="2"/>
    </row>
    <row r="52" spans="1:19" x14ac:dyDescent="0.25">
      <c r="A52" s="70"/>
      <c r="B52" s="194"/>
      <c r="C52" s="187" t="e">
        <f t="shared" si="0"/>
        <v>#N/A</v>
      </c>
      <c r="D52" s="21"/>
      <c r="E52" s="154" t="e">
        <f t="shared" si="11"/>
        <v>#N/A</v>
      </c>
      <c r="F52" s="75"/>
      <c r="G52" s="191" t="e">
        <f t="shared" si="12"/>
        <v>#N/A</v>
      </c>
      <c r="H52" s="192" t="e">
        <f t="shared" si="13"/>
        <v>#N/A</v>
      </c>
      <c r="I52" s="81"/>
      <c r="J52" s="12"/>
      <c r="K52" s="193" t="str">
        <f t="shared" si="14"/>
        <v/>
      </c>
      <c r="L52" s="193" t="str">
        <f t="shared" si="15"/>
        <v/>
      </c>
      <c r="M52" s="193" t="e">
        <f>IF(AND(M51="",L52=L50),M50,IF(AND(A52&lt;&gt;"",D52="",F52=""),IF(ISNA(C52),"",IF(K52=0,IF(L52&lt;&gt;L51,INT(MAX(M$4:M51))+1,INT(MAX(M$4:M51)))+0.5,IF(L52&lt;&gt;L51,INT(MAX(M$4:M51))+1,INT(MAX(M$4:M51)))))))</f>
        <v>#N/A</v>
      </c>
      <c r="N52" s="190" t="str">
        <f t="shared" si="8"/>
        <v/>
      </c>
      <c r="O52" s="190">
        <f t="shared" si="16"/>
        <v>1</v>
      </c>
      <c r="P52" s="190">
        <f t="shared" si="17"/>
        <v>1</v>
      </c>
      <c r="Q52" s="190" t="str">
        <f>IFERROR(IF(AND(#REF!=1,O52=O51),"",IF(AND(O52=O51,OR(O52=#REF!,#REF!=""),#REF!=""),"",IF(O52="","",IF(O52&gt;=5,C52,IF(AND(#REF!=#REF!,#REF!&gt;1),C52,""))))),"")</f>
        <v/>
      </c>
      <c r="R52" s="190" t="str">
        <f>IFERROR(IF(AND(#REF!=1,P52=P51),"",IF(AND(P52=P51,OR(P52=#REF!,#REF!=""),#REF!=""),"",IF(P52="","",IF(P52&gt;=5,C52,IF(AND(#REF!=#REF!,#REF!&gt;1),C52,""))))),"")</f>
        <v/>
      </c>
      <c r="S52" s="2"/>
    </row>
    <row r="53" spans="1:19" x14ac:dyDescent="0.25">
      <c r="A53" s="70"/>
      <c r="B53" s="194"/>
      <c r="C53" s="187" t="e">
        <f t="shared" si="0"/>
        <v>#N/A</v>
      </c>
      <c r="D53" s="21"/>
      <c r="E53" s="154" t="e">
        <f t="shared" si="11"/>
        <v>#N/A</v>
      </c>
      <c r="F53" s="75"/>
      <c r="G53" s="191" t="e">
        <f t="shared" si="12"/>
        <v>#N/A</v>
      </c>
      <c r="H53" s="192" t="e">
        <f t="shared" si="13"/>
        <v>#N/A</v>
      </c>
      <c r="I53" s="81"/>
      <c r="J53" s="12"/>
      <c r="K53" s="193" t="str">
        <f t="shared" si="14"/>
        <v/>
      </c>
      <c r="L53" s="193" t="str">
        <f t="shared" si="15"/>
        <v/>
      </c>
      <c r="M53" s="193" t="e">
        <f>IF(AND(M52="",L53=L51),M51,IF(AND(A53&lt;&gt;"",D53="",F53=""),IF(ISNA(C53),"",IF(K53=0,IF(L53&lt;&gt;L52,INT(MAX(M$4:M52))+1,INT(MAX(M$4:M52)))+0.5,IF(L53&lt;&gt;L52,INT(MAX(M$4:M52))+1,INT(MAX(M$4:M52)))))))</f>
        <v>#N/A</v>
      </c>
      <c r="N53" s="190" t="str">
        <f t="shared" si="8"/>
        <v/>
      </c>
      <c r="O53" s="190">
        <f t="shared" si="16"/>
        <v>1</v>
      </c>
      <c r="P53" s="190">
        <f t="shared" si="17"/>
        <v>1</v>
      </c>
      <c r="Q53" s="190" t="str">
        <f>IFERROR(IF(AND(#REF!=1,O53=O52),"",IF(AND(O53=O52,OR(O53=#REF!,#REF!=""),#REF!=""),"",IF(O53="","",IF(O53&gt;=5,C53,IF(AND(#REF!=#REF!,#REF!&gt;1),C53,""))))),"")</f>
        <v/>
      </c>
      <c r="R53" s="190" t="str">
        <f>IFERROR(IF(AND(#REF!=1,P53=P52),"",IF(AND(P53=P52,OR(P53=#REF!,#REF!=""),#REF!=""),"",IF(P53="","",IF(P53&gt;=5,C53,IF(AND(#REF!=#REF!,#REF!&gt;1),C53,""))))),"")</f>
        <v/>
      </c>
      <c r="S53" s="2"/>
    </row>
    <row r="54" spans="1:19" x14ac:dyDescent="0.25">
      <c r="A54" s="70"/>
      <c r="B54" s="194"/>
      <c r="C54" s="187" t="e">
        <f t="shared" si="0"/>
        <v>#N/A</v>
      </c>
      <c r="D54" s="21"/>
      <c r="E54" s="154" t="e">
        <f t="shared" si="11"/>
        <v>#N/A</v>
      </c>
      <c r="F54" s="75"/>
      <c r="G54" s="191" t="e">
        <f t="shared" si="12"/>
        <v>#N/A</v>
      </c>
      <c r="H54" s="192" t="e">
        <f t="shared" si="13"/>
        <v>#N/A</v>
      </c>
      <c r="I54" s="81"/>
      <c r="J54" s="12"/>
      <c r="K54" s="193" t="str">
        <f t="shared" si="14"/>
        <v/>
      </c>
      <c r="L54" s="193" t="str">
        <f t="shared" si="15"/>
        <v/>
      </c>
      <c r="M54" s="193" t="e">
        <f>IF(AND(M53="",L54=L52),M52,IF(AND(A54&lt;&gt;"",D54="",F54=""),IF(ISNA(C54),"",IF(K54=0,IF(L54&lt;&gt;L53,INT(MAX(M$4:M53))+1,INT(MAX(M$4:M53)))+0.5,IF(L54&lt;&gt;L53,INT(MAX(M$4:M53))+1,INT(MAX(M$4:M53)))))))</f>
        <v>#N/A</v>
      </c>
      <c r="N54" s="190" t="str">
        <f t="shared" si="8"/>
        <v/>
      </c>
      <c r="O54" s="190">
        <f t="shared" si="16"/>
        <v>1</v>
      </c>
      <c r="P54" s="190">
        <f t="shared" si="17"/>
        <v>1</v>
      </c>
      <c r="Q54" s="190" t="str">
        <f>IFERROR(IF(AND(#REF!=1,O54=O53),"",IF(AND(O54=O53,OR(O54=#REF!,#REF!=""),#REF!=""),"",IF(O54="","",IF(O54&gt;=5,C54,IF(AND(#REF!=#REF!,#REF!&gt;1),C54,""))))),"")</f>
        <v/>
      </c>
      <c r="R54" s="190" t="str">
        <f>IFERROR(IF(AND(#REF!=1,P54=P53),"",IF(AND(P54=P53,OR(P54=#REF!,#REF!=""),#REF!=""),"",IF(P54="","",IF(P54&gt;=5,C54,IF(AND(#REF!=#REF!,#REF!&gt;1),C54,""))))),"")</f>
        <v/>
      </c>
      <c r="S54" s="2"/>
    </row>
    <row r="55" spans="1:19" x14ac:dyDescent="0.25">
      <c r="A55" s="70"/>
      <c r="B55" s="194"/>
      <c r="C55" s="187" t="e">
        <f t="shared" si="0"/>
        <v>#N/A</v>
      </c>
      <c r="D55" s="21"/>
      <c r="E55" s="154" t="e">
        <f t="shared" si="11"/>
        <v>#N/A</v>
      </c>
      <c r="F55" s="75"/>
      <c r="G55" s="191" t="e">
        <f t="shared" si="12"/>
        <v>#N/A</v>
      </c>
      <c r="H55" s="192" t="e">
        <f t="shared" si="13"/>
        <v>#N/A</v>
      </c>
      <c r="I55" s="81"/>
      <c r="J55" s="12"/>
      <c r="K55" s="193" t="str">
        <f t="shared" si="14"/>
        <v/>
      </c>
      <c r="L55" s="193" t="str">
        <f t="shared" si="15"/>
        <v/>
      </c>
      <c r="M55" s="193" t="e">
        <f>IF(AND(M54="",L55=L53),M53,IF(AND(A55&lt;&gt;"",D55="",F55=""),IF(ISNA(C55),"",IF(K55=0,IF(L55&lt;&gt;L54,INT(MAX(M$4:M54))+1,INT(MAX(M$4:M54)))+0.5,IF(L55&lt;&gt;L54,INT(MAX(M$4:M54))+1,INT(MAX(M$4:M54)))))))</f>
        <v>#N/A</v>
      </c>
      <c r="N55" s="190" t="str">
        <f t="shared" si="8"/>
        <v/>
      </c>
      <c r="O55" s="190">
        <f t="shared" si="16"/>
        <v>1</v>
      </c>
      <c r="P55" s="190">
        <f t="shared" si="17"/>
        <v>1</v>
      </c>
      <c r="Q55" s="190" t="str">
        <f>IFERROR(IF(AND(#REF!=1,O55=O54),"",IF(AND(O55=O54,OR(O55=#REF!,#REF!=""),#REF!=""),"",IF(O55="","",IF(O55&gt;=5,C55,IF(AND(#REF!=#REF!,#REF!&gt;1),C55,""))))),"")</f>
        <v/>
      </c>
      <c r="R55" s="190" t="str">
        <f>IFERROR(IF(AND(#REF!=1,P55=P54),"",IF(AND(P55=P54,OR(P55=#REF!,#REF!=""),#REF!=""),"",IF(P55="","",IF(P55&gt;=5,C55,IF(AND(#REF!=#REF!,#REF!&gt;1),C55,""))))),"")</f>
        <v/>
      </c>
      <c r="S55" s="2"/>
    </row>
    <row r="56" spans="1:19" x14ac:dyDescent="0.25">
      <c r="A56" s="70"/>
      <c r="B56" s="194"/>
      <c r="C56" s="187" t="e">
        <f t="shared" si="0"/>
        <v>#N/A</v>
      </c>
      <c r="D56" s="21"/>
      <c r="E56" s="154" t="e">
        <f t="shared" si="11"/>
        <v>#N/A</v>
      </c>
      <c r="F56" s="75"/>
      <c r="G56" s="191" t="e">
        <f t="shared" si="12"/>
        <v>#N/A</v>
      </c>
      <c r="H56" s="192" t="e">
        <f t="shared" si="13"/>
        <v>#N/A</v>
      </c>
      <c r="I56" s="81"/>
      <c r="J56" s="12"/>
      <c r="K56" s="193" t="str">
        <f t="shared" si="14"/>
        <v/>
      </c>
      <c r="L56" s="193" t="str">
        <f t="shared" si="15"/>
        <v/>
      </c>
      <c r="M56" s="193" t="e">
        <f>IF(AND(M55="",L56=L54),M54,IF(AND(A56&lt;&gt;"",D56="",F56=""),IF(ISNA(C56),"",IF(K56=0,IF(L56&lt;&gt;L55,INT(MAX(M$4:M55))+1,INT(MAX(M$4:M55)))+0.5,IF(L56&lt;&gt;L55,INT(MAX(M$4:M55))+1,INT(MAX(M$4:M55)))))))</f>
        <v>#N/A</v>
      </c>
      <c r="N56" s="190" t="str">
        <f t="shared" si="8"/>
        <v/>
      </c>
      <c r="O56" s="190">
        <f t="shared" si="16"/>
        <v>1</v>
      </c>
      <c r="P56" s="190">
        <f t="shared" si="17"/>
        <v>1</v>
      </c>
      <c r="Q56" s="190" t="str">
        <f>IFERROR(IF(AND(#REF!=1,O56=O55),"",IF(AND(O56=O55,OR(O56=#REF!,#REF!=""),#REF!=""),"",IF(O56="","",IF(O56&gt;=5,C56,IF(AND(#REF!=#REF!,#REF!&gt;1),C56,""))))),"")</f>
        <v/>
      </c>
      <c r="R56" s="190" t="str">
        <f>IFERROR(IF(AND(#REF!=1,P56=P55),"",IF(AND(P56=P55,OR(P56=#REF!,#REF!=""),#REF!=""),"",IF(P56="","",IF(P56&gt;=5,C56,IF(AND(#REF!=#REF!,#REF!&gt;1),C56,""))))),"")</f>
        <v/>
      </c>
      <c r="S56" s="2"/>
    </row>
    <row r="57" spans="1:19" x14ac:dyDescent="0.25">
      <c r="A57" s="70"/>
      <c r="B57" s="194"/>
      <c r="C57" s="187" t="e">
        <f t="shared" si="0"/>
        <v>#N/A</v>
      </c>
      <c r="D57" s="21"/>
      <c r="E57" s="154" t="e">
        <f t="shared" si="11"/>
        <v>#N/A</v>
      </c>
      <c r="F57" s="75"/>
      <c r="G57" s="191" t="e">
        <f t="shared" si="12"/>
        <v>#N/A</v>
      </c>
      <c r="H57" s="192" t="e">
        <f t="shared" si="13"/>
        <v>#N/A</v>
      </c>
      <c r="I57" s="81"/>
      <c r="J57" s="12"/>
      <c r="K57" s="193" t="str">
        <f t="shared" si="14"/>
        <v/>
      </c>
      <c r="L57" s="193" t="str">
        <f t="shared" si="15"/>
        <v/>
      </c>
      <c r="M57" s="193" t="e">
        <f>IF(AND(M56="",L57=L55),M55,IF(AND(A57&lt;&gt;"",D57="",F57=""),IF(ISNA(C57),"",IF(K57=0,IF(L57&lt;&gt;L56,INT(MAX(M$4:M56))+1,INT(MAX(M$4:M56)))+0.5,IF(L57&lt;&gt;L56,INT(MAX(M$4:M56))+1,INT(MAX(M$4:M56)))))))</f>
        <v>#N/A</v>
      </c>
      <c r="N57" s="190" t="str">
        <f t="shared" si="8"/>
        <v/>
      </c>
      <c r="O57" s="190">
        <f t="shared" si="16"/>
        <v>1</v>
      </c>
      <c r="P57" s="190">
        <f t="shared" si="17"/>
        <v>1</v>
      </c>
      <c r="Q57" s="190" t="str">
        <f>IFERROR(IF(AND(#REF!=1,O57=O56),"",IF(AND(O57=O56,OR(O57=#REF!,#REF!=""),#REF!=""),"",IF(O57="","",IF(O57&gt;=5,C57,IF(AND(#REF!=#REF!,#REF!&gt;1),C57,""))))),"")</f>
        <v/>
      </c>
      <c r="R57" s="190" t="str">
        <f>IFERROR(IF(AND(#REF!=1,P57=P56),"",IF(AND(P57=P56,OR(P57=#REF!,#REF!=""),#REF!=""),"",IF(P57="","",IF(P57&gt;=5,C57,IF(AND(#REF!=#REF!,#REF!&gt;1),C57,""))))),"")</f>
        <v/>
      </c>
      <c r="S57" s="2"/>
    </row>
    <row r="58" spans="1:19" x14ac:dyDescent="0.25">
      <c r="A58" s="70"/>
      <c r="B58" s="194"/>
      <c r="C58" s="187" t="e">
        <f t="shared" si="0"/>
        <v>#N/A</v>
      </c>
      <c r="D58" s="21"/>
      <c r="E58" s="154" t="e">
        <f t="shared" si="11"/>
        <v>#N/A</v>
      </c>
      <c r="F58" s="75"/>
      <c r="G58" s="191" t="e">
        <f t="shared" si="12"/>
        <v>#N/A</v>
      </c>
      <c r="H58" s="192" t="e">
        <f t="shared" si="13"/>
        <v>#N/A</v>
      </c>
      <c r="I58" s="81"/>
      <c r="J58" s="12"/>
      <c r="K58" s="193" t="str">
        <f t="shared" si="14"/>
        <v/>
      </c>
      <c r="L58" s="193" t="str">
        <f t="shared" si="15"/>
        <v/>
      </c>
      <c r="M58" s="193" t="e">
        <f>IF(AND(M57="",L58=L56),M56,IF(AND(A58&lt;&gt;"",D58="",F58=""),IF(ISNA(C58),"",IF(K58=0,IF(L58&lt;&gt;L57,INT(MAX(M$4:M57))+1,INT(MAX(M$4:M57)))+0.5,IF(L58&lt;&gt;L57,INT(MAX(M$4:M57))+1,INT(MAX(M$4:M57)))))))</f>
        <v>#N/A</v>
      </c>
      <c r="N58" s="190" t="str">
        <f t="shared" si="8"/>
        <v/>
      </c>
      <c r="O58" s="190">
        <f t="shared" si="16"/>
        <v>1</v>
      </c>
      <c r="P58" s="190">
        <f t="shared" si="17"/>
        <v>1</v>
      </c>
      <c r="Q58" s="190" t="str">
        <f>IFERROR(IF(AND(#REF!=1,O58=O57),"",IF(AND(O58=O57,OR(O58=#REF!,#REF!=""),#REF!=""),"",IF(O58="","",IF(O58&gt;=5,C58,IF(AND(#REF!=#REF!,#REF!&gt;1),C58,""))))),"")</f>
        <v/>
      </c>
      <c r="R58" s="190" t="str">
        <f>IFERROR(IF(AND(#REF!=1,P58=P57),"",IF(AND(P58=P57,OR(P58=#REF!,#REF!=""),#REF!=""),"",IF(P58="","",IF(P58&gt;=5,C58,IF(AND(#REF!=#REF!,#REF!&gt;1),C58,""))))),"")</f>
        <v/>
      </c>
      <c r="S58" s="2"/>
    </row>
    <row r="59" spans="1:19" x14ac:dyDescent="0.25">
      <c r="A59" s="70"/>
      <c r="B59" s="194"/>
      <c r="C59" s="187" t="e">
        <f t="shared" si="0"/>
        <v>#N/A</v>
      </c>
      <c r="D59" s="21"/>
      <c r="E59" s="154" t="e">
        <f t="shared" si="11"/>
        <v>#N/A</v>
      </c>
      <c r="F59" s="75"/>
      <c r="G59" s="191" t="e">
        <f t="shared" ref="G59:G103" si="18">IF(OR(E59=0,K59=0),#N/A,IF(C59&lt;&gt;E59,IF(N59=C59,N59,#N/A),#N/A))</f>
        <v>#N/A</v>
      </c>
      <c r="H59" s="192" t="e">
        <f t="shared" ref="H59:H103" si="19">IF(Q59=C59,Q59,IF(R59=C59,R59,#N/A))</f>
        <v>#N/A</v>
      </c>
      <c r="I59" s="81"/>
      <c r="J59" s="12"/>
      <c r="K59" s="193" t="str">
        <f t="shared" ref="K59:K103" si="20">IF(ISNA(C59),"",IF(AND(D59="",F59=""),IF(C59&lt;(E59-(E59/99)),-1,IF(C59&gt;(E59+(E59/99)),1,0))))</f>
        <v/>
      </c>
      <c r="L59" s="193" t="str">
        <f t="shared" ref="L59:L103" si="21">IF(K59&lt;&gt;0,K59, L58)</f>
        <v/>
      </c>
      <c r="M59" s="193" t="e">
        <f>IF(AND(M58="",L59=L57),M57,IF(AND(A59&lt;&gt;"",D59="",F59=""),IF(ISNA(C59),"",IF(K59=0,IF(L59&lt;&gt;L58,INT(MAX(M$4:M58))+1,INT(MAX(M$4:M58)))+0.5,IF(L59&lt;&gt;L58,INT(MAX(M$4:M58))+1,INT(MAX(M$4:M58)))))))</f>
        <v>#N/A</v>
      </c>
      <c r="N59" s="190" t="str">
        <f t="shared" si="8"/>
        <v/>
      </c>
      <c r="O59" s="190">
        <f t="shared" ref="O59:O103" si="22">IFERROR(IF(C59="","",IF(C59&gt;C58,O58+1,IF(C59=C58,O58,IF(C59&lt;C58,1,"")))),1)</f>
        <v>1</v>
      </c>
      <c r="P59" s="190">
        <f t="shared" ref="P59:P103" si="23">IFERROR(IF(C59="","",IF(C59&lt;C58,P58+1,IF(C59=C58,P58,IF(C59&gt;C58,1,"")))),1)</f>
        <v>1</v>
      </c>
      <c r="Q59" s="2"/>
      <c r="R59" s="2"/>
      <c r="S59" s="2"/>
    </row>
    <row r="60" spans="1:19" x14ac:dyDescent="0.25">
      <c r="A60" s="70"/>
      <c r="B60" s="194"/>
      <c r="C60" s="187" t="e">
        <f t="shared" si="0"/>
        <v>#N/A</v>
      </c>
      <c r="D60" s="21"/>
      <c r="E60" s="154" t="e">
        <f t="shared" si="11"/>
        <v>#N/A</v>
      </c>
      <c r="F60" s="75"/>
      <c r="G60" s="191" t="e">
        <f t="shared" si="18"/>
        <v>#N/A</v>
      </c>
      <c r="H60" s="192" t="e">
        <f t="shared" si="19"/>
        <v>#N/A</v>
      </c>
      <c r="I60" s="81"/>
      <c r="J60" s="12"/>
      <c r="K60" s="193" t="str">
        <f t="shared" si="20"/>
        <v/>
      </c>
      <c r="L60" s="193" t="str">
        <f t="shared" si="21"/>
        <v/>
      </c>
      <c r="M60" s="193" t="e">
        <f>IF(AND(M59="",L60=L58),M58,IF(AND(A60&lt;&gt;"",D60="",F60=""),IF(ISNA(C60),"",IF(K60=0,IF(L60&lt;&gt;L59,INT(MAX(M$4:M59))+1,INT(MAX(M$4:M59)))+0.5,IF(L60&lt;&gt;L59,INT(MAX(M$4:M59))+1,INT(MAX(M$4:M59)))))))</f>
        <v>#N/A</v>
      </c>
      <c r="N60" s="190" t="str">
        <f t="shared" si="8"/>
        <v/>
      </c>
      <c r="O60" s="190">
        <f t="shared" si="22"/>
        <v>1</v>
      </c>
      <c r="P60" s="190">
        <f t="shared" si="23"/>
        <v>1</v>
      </c>
      <c r="Q60" s="2"/>
      <c r="R60" s="2"/>
      <c r="S60" s="2"/>
    </row>
    <row r="61" spans="1:19" x14ac:dyDescent="0.25">
      <c r="A61" s="70"/>
      <c r="B61" s="194"/>
      <c r="C61" s="187" t="e">
        <f t="shared" si="0"/>
        <v>#N/A</v>
      </c>
      <c r="D61" s="21"/>
      <c r="E61" s="154" t="e">
        <f t="shared" si="11"/>
        <v>#N/A</v>
      </c>
      <c r="F61" s="75"/>
      <c r="G61" s="191" t="e">
        <f t="shared" si="18"/>
        <v>#N/A</v>
      </c>
      <c r="H61" s="192" t="e">
        <f t="shared" si="19"/>
        <v>#N/A</v>
      </c>
      <c r="I61" s="81"/>
      <c r="J61" s="12"/>
      <c r="K61" s="193" t="str">
        <f t="shared" si="20"/>
        <v/>
      </c>
      <c r="L61" s="193" t="str">
        <f t="shared" si="21"/>
        <v/>
      </c>
      <c r="M61" s="193" t="e">
        <f>IF(AND(M60="",L61=L59),M59,IF(AND(A61&lt;&gt;"",D61="",F61=""),IF(ISNA(C61),"",IF(K61=0,IF(L61&lt;&gt;L60,INT(MAX(M$4:M60))+1,INT(MAX(M$4:M60)))+0.5,IF(L61&lt;&gt;L60,INT(MAX(M$4:M60))+1,INT(MAX(M$4:M60)))))))</f>
        <v>#N/A</v>
      </c>
      <c r="N61" s="190" t="str">
        <f t="shared" si="8"/>
        <v/>
      </c>
      <c r="O61" s="190">
        <f t="shared" si="22"/>
        <v>1</v>
      </c>
      <c r="P61" s="190">
        <f t="shared" si="23"/>
        <v>1</v>
      </c>
      <c r="Q61" s="2"/>
      <c r="R61" s="2"/>
      <c r="S61" s="2"/>
    </row>
    <row r="62" spans="1:19" x14ac:dyDescent="0.25">
      <c r="A62" s="70"/>
      <c r="B62" s="194"/>
      <c r="C62" s="187" t="e">
        <f t="shared" si="0"/>
        <v>#N/A</v>
      </c>
      <c r="D62" s="21"/>
      <c r="E62" s="154" t="e">
        <f t="shared" si="11"/>
        <v>#N/A</v>
      </c>
      <c r="F62" s="75"/>
      <c r="G62" s="191" t="e">
        <f t="shared" si="18"/>
        <v>#N/A</v>
      </c>
      <c r="H62" s="192" t="e">
        <f t="shared" si="19"/>
        <v>#N/A</v>
      </c>
      <c r="I62" s="81"/>
      <c r="J62" s="12"/>
      <c r="K62" s="193" t="str">
        <f t="shared" si="20"/>
        <v/>
      </c>
      <c r="L62" s="193" t="str">
        <f t="shared" si="21"/>
        <v/>
      </c>
      <c r="M62" s="193" t="e">
        <f>IF(AND(M61="",L62=L60),M60,IF(AND(A62&lt;&gt;"",D62="",F62=""),IF(ISNA(C62),"",IF(K62=0,IF(L62&lt;&gt;L61,INT(MAX(M$4:M61))+1,INT(MAX(M$4:M61)))+0.5,IF(L62&lt;&gt;L61,INT(MAX(M$4:M61))+1,INT(MAX(M$4:M61)))))))</f>
        <v>#N/A</v>
      </c>
      <c r="N62" s="190" t="str">
        <f t="shared" si="8"/>
        <v/>
      </c>
      <c r="O62" s="190">
        <f t="shared" si="22"/>
        <v>1</v>
      </c>
      <c r="P62" s="190">
        <f t="shared" si="23"/>
        <v>1</v>
      </c>
      <c r="Q62" s="2"/>
      <c r="R62" s="2"/>
      <c r="S62" s="2"/>
    </row>
    <row r="63" spans="1:19" x14ac:dyDescent="0.25">
      <c r="A63" s="70"/>
      <c r="B63" s="194"/>
      <c r="C63" s="187" t="e">
        <f t="shared" si="0"/>
        <v>#N/A</v>
      </c>
      <c r="D63" s="21"/>
      <c r="E63" s="154" t="e">
        <f t="shared" si="11"/>
        <v>#N/A</v>
      </c>
      <c r="F63" s="75"/>
      <c r="G63" s="191" t="e">
        <f t="shared" si="18"/>
        <v>#N/A</v>
      </c>
      <c r="H63" s="192" t="e">
        <f t="shared" si="19"/>
        <v>#N/A</v>
      </c>
      <c r="I63" s="81"/>
      <c r="J63" s="12"/>
      <c r="K63" s="193" t="str">
        <f t="shared" si="20"/>
        <v/>
      </c>
      <c r="L63" s="193" t="str">
        <f t="shared" si="21"/>
        <v/>
      </c>
      <c r="M63" s="193" t="e">
        <f>IF(AND(M62="",L63=L61),M61,IF(AND(A63&lt;&gt;"",D63="",F63=""),IF(ISNA(C63),"",IF(K63=0,IF(L63&lt;&gt;L62,INT(MAX(M$4:M62))+1,INT(MAX(M$4:M62)))+0.5,IF(L63&lt;&gt;L62,INT(MAX(M$4:M62))+1,INT(MAX(M$4:M62)))))))</f>
        <v>#N/A</v>
      </c>
      <c r="N63" s="190" t="str">
        <f t="shared" si="8"/>
        <v/>
      </c>
      <c r="O63" s="190">
        <f t="shared" si="22"/>
        <v>1</v>
      </c>
      <c r="P63" s="190">
        <f t="shared" si="23"/>
        <v>1</v>
      </c>
      <c r="Q63" s="2"/>
      <c r="R63" s="2"/>
      <c r="S63" s="2"/>
    </row>
    <row r="64" spans="1:19" x14ac:dyDescent="0.25">
      <c r="A64" s="70"/>
      <c r="B64" s="194"/>
      <c r="C64" s="187" t="e">
        <f t="shared" si="0"/>
        <v>#N/A</v>
      </c>
      <c r="D64" s="21"/>
      <c r="E64" s="154" t="e">
        <f t="shared" si="11"/>
        <v>#N/A</v>
      </c>
      <c r="F64" s="75"/>
      <c r="G64" s="191" t="e">
        <f t="shared" si="18"/>
        <v>#N/A</v>
      </c>
      <c r="H64" s="192" t="e">
        <f t="shared" si="19"/>
        <v>#N/A</v>
      </c>
      <c r="I64" s="81"/>
      <c r="J64" s="12"/>
      <c r="K64" s="193" t="str">
        <f t="shared" si="20"/>
        <v/>
      </c>
      <c r="L64" s="193" t="str">
        <f t="shared" si="21"/>
        <v/>
      </c>
      <c r="M64" s="193" t="e">
        <f>IF(AND(M63="",L64=L62),M62,IF(AND(A64&lt;&gt;"",D64="",F64=""),IF(ISNA(C64),"",IF(K64=0,IF(L64&lt;&gt;L63,INT(MAX(M$4:M63))+1,INT(MAX(M$4:M63)))+0.5,IF(L64&lt;&gt;L63,INT(MAX(M$4:M63))+1,INT(MAX(M$4:M63)))))))</f>
        <v>#N/A</v>
      </c>
      <c r="N64" s="190" t="str">
        <f t="shared" si="8"/>
        <v/>
      </c>
      <c r="O64" s="190">
        <f t="shared" si="22"/>
        <v>1</v>
      </c>
      <c r="P64" s="190">
        <f t="shared" si="23"/>
        <v>1</v>
      </c>
      <c r="Q64" s="2"/>
      <c r="R64" s="2"/>
      <c r="S64" s="2"/>
    </row>
    <row r="65" spans="1:19" x14ac:dyDescent="0.25">
      <c r="A65" s="70"/>
      <c r="B65" s="194"/>
      <c r="C65" s="187" t="e">
        <f t="shared" si="0"/>
        <v>#N/A</v>
      </c>
      <c r="D65" s="21"/>
      <c r="E65" s="154" t="e">
        <f t="shared" si="11"/>
        <v>#N/A</v>
      </c>
      <c r="F65" s="75"/>
      <c r="G65" s="191" t="e">
        <f t="shared" si="18"/>
        <v>#N/A</v>
      </c>
      <c r="H65" s="192" t="e">
        <f t="shared" si="19"/>
        <v>#N/A</v>
      </c>
      <c r="I65" s="81"/>
      <c r="J65" s="12"/>
      <c r="K65" s="193" t="str">
        <f t="shared" si="20"/>
        <v/>
      </c>
      <c r="L65" s="193" t="str">
        <f t="shared" si="21"/>
        <v/>
      </c>
      <c r="M65" s="193" t="e">
        <f>IF(AND(M64="",L65=L63),M63,IF(AND(A65&lt;&gt;"",D65="",F65=""),IF(ISNA(C65),"",IF(K65=0,IF(L65&lt;&gt;L64,INT(MAX(M$4:M64))+1,INT(MAX(M$4:M64)))+0.5,IF(L65&lt;&gt;L64,INT(MAX(M$4:M64))+1,INT(MAX(M$4:M64)))))))</f>
        <v>#N/A</v>
      </c>
      <c r="N65" s="190" t="str">
        <f t="shared" si="8"/>
        <v/>
      </c>
      <c r="O65" s="190">
        <f t="shared" si="22"/>
        <v>1</v>
      </c>
      <c r="P65" s="190">
        <f t="shared" si="23"/>
        <v>1</v>
      </c>
      <c r="Q65" s="2"/>
      <c r="R65" s="2"/>
      <c r="S65" s="2"/>
    </row>
    <row r="66" spans="1:19" x14ac:dyDescent="0.25">
      <c r="A66" s="70"/>
      <c r="B66" s="194"/>
      <c r="C66" s="187" t="e">
        <f t="shared" si="0"/>
        <v>#N/A</v>
      </c>
      <c r="D66" s="21"/>
      <c r="E66" s="154" t="e">
        <f t="shared" si="11"/>
        <v>#N/A</v>
      </c>
      <c r="F66" s="75"/>
      <c r="G66" s="191" t="e">
        <f t="shared" si="18"/>
        <v>#N/A</v>
      </c>
      <c r="H66" s="192" t="e">
        <f t="shared" si="19"/>
        <v>#N/A</v>
      </c>
      <c r="I66" s="81"/>
      <c r="J66" s="12"/>
      <c r="K66" s="193" t="str">
        <f t="shared" si="20"/>
        <v/>
      </c>
      <c r="L66" s="193" t="str">
        <f t="shared" si="21"/>
        <v/>
      </c>
      <c r="M66" s="193" t="e">
        <f>IF(AND(M65="",L66=L64),M64,IF(AND(A66&lt;&gt;"",D66="",F66=""),IF(ISNA(C66),"",IF(K66=0,IF(L66&lt;&gt;L65,INT(MAX(M$4:M65))+1,INT(MAX(M$4:M65)))+0.5,IF(L66&lt;&gt;L65,INT(MAX(M$4:M65))+1,INT(MAX(M$4:M65)))))))</f>
        <v>#N/A</v>
      </c>
      <c r="N66" s="190" t="str">
        <f t="shared" si="8"/>
        <v/>
      </c>
      <c r="O66" s="190">
        <f t="shared" si="22"/>
        <v>1</v>
      </c>
      <c r="P66" s="190">
        <f t="shared" si="23"/>
        <v>1</v>
      </c>
      <c r="Q66" s="2"/>
      <c r="R66" s="2"/>
      <c r="S66" s="2"/>
    </row>
    <row r="67" spans="1:19" x14ac:dyDescent="0.25">
      <c r="A67" s="70"/>
      <c r="B67" s="194"/>
      <c r="C67" s="187" t="e">
        <f t="shared" si="0"/>
        <v>#N/A</v>
      </c>
      <c r="D67" s="21"/>
      <c r="E67" s="154" t="e">
        <f t="shared" si="11"/>
        <v>#N/A</v>
      </c>
      <c r="F67" s="75"/>
      <c r="G67" s="191" t="e">
        <f t="shared" si="18"/>
        <v>#N/A</v>
      </c>
      <c r="H67" s="192" t="e">
        <f t="shared" si="19"/>
        <v>#N/A</v>
      </c>
      <c r="I67" s="81"/>
      <c r="J67" s="12"/>
      <c r="K67" s="193" t="str">
        <f t="shared" si="20"/>
        <v/>
      </c>
      <c r="L67" s="193" t="str">
        <f t="shared" si="21"/>
        <v/>
      </c>
      <c r="M67" s="193" t="e">
        <f>IF(AND(M66="",L67=L65),M65,IF(AND(A67&lt;&gt;"",D67="",F67=""),IF(ISNA(C67),"",IF(K67=0,IF(L67&lt;&gt;L66,INT(MAX(M$4:M66))+1,INT(MAX(M$4:M66)))+0.5,IF(L67&lt;&gt;L66,INT(MAX(M$4:M66))+1,INT(MAX(M$4:M66)))))))</f>
        <v>#N/A</v>
      </c>
      <c r="N67" s="190" t="str">
        <f t="shared" si="8"/>
        <v/>
      </c>
      <c r="O67" s="190">
        <f t="shared" si="22"/>
        <v>1</v>
      </c>
      <c r="P67" s="190">
        <f t="shared" si="23"/>
        <v>1</v>
      </c>
      <c r="Q67" s="2"/>
      <c r="R67" s="2"/>
      <c r="S67" s="2"/>
    </row>
    <row r="68" spans="1:19" x14ac:dyDescent="0.25">
      <c r="A68" s="70"/>
      <c r="B68" s="194"/>
      <c r="C68" s="187" t="e">
        <f t="shared" si="0"/>
        <v>#N/A</v>
      </c>
      <c r="D68" s="21"/>
      <c r="E68" s="154" t="e">
        <f t="shared" si="11"/>
        <v>#N/A</v>
      </c>
      <c r="F68" s="75"/>
      <c r="G68" s="191" t="e">
        <f t="shared" si="18"/>
        <v>#N/A</v>
      </c>
      <c r="H68" s="192" t="e">
        <f t="shared" si="19"/>
        <v>#N/A</v>
      </c>
      <c r="I68" s="81"/>
      <c r="J68" s="12"/>
      <c r="K68" s="193" t="str">
        <f t="shared" si="20"/>
        <v/>
      </c>
      <c r="L68" s="193" t="str">
        <f t="shared" si="21"/>
        <v/>
      </c>
      <c r="M68" s="193" t="e">
        <f>IF(AND(M67="",L68=L66),M66,IF(AND(A68&lt;&gt;"",D68="",F68=""),IF(ISNA(C68),"",IF(K68=0,IF(L68&lt;&gt;L67,INT(MAX(M$4:M67))+1,INT(MAX(M$4:M67)))+0.5,IF(L68&lt;&gt;L67,INT(MAX(M$4:M67))+1,INT(MAX(M$4:M67)))))))</f>
        <v>#N/A</v>
      </c>
      <c r="N68" s="190" t="str">
        <f t="shared" si="8"/>
        <v/>
      </c>
      <c r="O68" s="190">
        <f t="shared" si="22"/>
        <v>1</v>
      </c>
      <c r="P68" s="190">
        <f t="shared" si="23"/>
        <v>1</v>
      </c>
      <c r="Q68" s="2"/>
      <c r="R68" s="2"/>
      <c r="S68" s="2"/>
    </row>
    <row r="69" spans="1:19" x14ac:dyDescent="0.25">
      <c r="A69" s="70"/>
      <c r="B69" s="194"/>
      <c r="C69" s="187" t="e">
        <f t="shared" ref="C69:C103" si="24">IF(OR($A69="",$B69=""),NA(),$B69)</f>
        <v>#N/A</v>
      </c>
      <c r="D69" s="21"/>
      <c r="E69" s="154" t="e">
        <f t="shared" si="11"/>
        <v>#N/A</v>
      </c>
      <c r="F69" s="75"/>
      <c r="G69" s="191" t="e">
        <f t="shared" si="18"/>
        <v>#N/A</v>
      </c>
      <c r="H69" s="192" t="e">
        <f t="shared" si="19"/>
        <v>#N/A</v>
      </c>
      <c r="I69" s="81"/>
      <c r="J69" s="12"/>
      <c r="K69" s="193" t="str">
        <f t="shared" si="20"/>
        <v/>
      </c>
      <c r="L69" s="193" t="str">
        <f t="shared" si="21"/>
        <v/>
      </c>
      <c r="M69" s="193" t="e">
        <f>IF(AND(M68="",L69=L67),M67,IF(AND(A69&lt;&gt;"",D69="",F69=""),IF(ISNA(C69),"",IF(K69=0,IF(L69&lt;&gt;L68,INT(MAX(M$4:M68))+1,INT(MAX(M$4:M68)))+0.5,IF(L69&lt;&gt;L68,INT(MAX(M$4:M68))+1,INT(MAX(M$4:M68)))))))</f>
        <v>#N/A</v>
      </c>
      <c r="N69" s="190" t="str">
        <f t="shared" si="8"/>
        <v/>
      </c>
      <c r="O69" s="190">
        <f t="shared" si="22"/>
        <v>1</v>
      </c>
      <c r="P69" s="190">
        <f t="shared" si="23"/>
        <v>1</v>
      </c>
      <c r="Q69" s="2"/>
      <c r="R69" s="2"/>
      <c r="S69" s="2"/>
    </row>
    <row r="70" spans="1:19" x14ac:dyDescent="0.25">
      <c r="A70" s="70"/>
      <c r="B70" s="194"/>
      <c r="C70" s="187" t="e">
        <f t="shared" si="24"/>
        <v>#N/A</v>
      </c>
      <c r="D70" s="21"/>
      <c r="E70" s="154" t="e">
        <f t="shared" si="11"/>
        <v>#N/A</v>
      </c>
      <c r="F70" s="75"/>
      <c r="G70" s="191" t="e">
        <f t="shared" si="18"/>
        <v>#N/A</v>
      </c>
      <c r="H70" s="192" t="e">
        <f t="shared" si="19"/>
        <v>#N/A</v>
      </c>
      <c r="I70" s="81"/>
      <c r="J70" s="12"/>
      <c r="K70" s="193" t="str">
        <f t="shared" si="20"/>
        <v/>
      </c>
      <c r="L70" s="193" t="str">
        <f t="shared" si="21"/>
        <v/>
      </c>
      <c r="M70" s="193" t="e">
        <f>IF(AND(M69="",L70=L68),M68,IF(AND(A70&lt;&gt;"",D70="",F70=""),IF(ISNA(C70),"",IF(K70=0,IF(L70&lt;&gt;L69,INT(MAX(M$4:M69))+1,INT(MAX(M$4:M69)))+0.5,IF(L70&lt;&gt;L69,INT(MAX(M$4:M69))+1,INT(MAX(M$4:M69)))))))</f>
        <v>#N/A</v>
      </c>
      <c r="N70" s="190" t="str">
        <f t="shared" ref="N70:N103" si="25">IF(ISNA(M70),"",IF(AND(D70="",F70=""),IFERROR(IF(COUNTIF($M$4:$M$103,INT(M70))&gt;=6,C70,NA()),""),""))</f>
        <v/>
      </c>
      <c r="O70" s="190">
        <f t="shared" si="22"/>
        <v>1</v>
      </c>
      <c r="P70" s="190">
        <f t="shared" si="23"/>
        <v>1</v>
      </c>
      <c r="Q70" s="2"/>
      <c r="R70" s="2"/>
      <c r="S70" s="2"/>
    </row>
    <row r="71" spans="1:19" x14ac:dyDescent="0.25">
      <c r="A71" s="70"/>
      <c r="B71" s="194"/>
      <c r="C71" s="187" t="e">
        <f t="shared" si="24"/>
        <v>#N/A</v>
      </c>
      <c r="D71" s="21"/>
      <c r="E71" s="154" t="e">
        <f t="shared" si="11"/>
        <v>#N/A</v>
      </c>
      <c r="F71" s="75"/>
      <c r="G71" s="191" t="e">
        <f t="shared" si="18"/>
        <v>#N/A</v>
      </c>
      <c r="H71" s="192" t="e">
        <f t="shared" si="19"/>
        <v>#N/A</v>
      </c>
      <c r="I71" s="81"/>
      <c r="J71" s="12"/>
      <c r="K71" s="193" t="str">
        <f t="shared" si="20"/>
        <v/>
      </c>
      <c r="L71" s="193" t="str">
        <f t="shared" si="21"/>
        <v/>
      </c>
      <c r="M71" s="193" t="e">
        <f>IF(AND(M70="",L71=L69),M69,IF(AND(A71&lt;&gt;"",D71="",F71=""),IF(ISNA(C71),"",IF(K71=0,IF(L71&lt;&gt;L70,INT(MAX(M$4:M70))+1,INT(MAX(M$4:M70)))+0.5,IF(L71&lt;&gt;L70,INT(MAX(M$4:M70))+1,INT(MAX(M$4:M70)))))))</f>
        <v>#N/A</v>
      </c>
      <c r="N71" s="190" t="str">
        <f t="shared" si="25"/>
        <v/>
      </c>
      <c r="O71" s="190">
        <f t="shared" si="22"/>
        <v>1</v>
      </c>
      <c r="P71" s="190">
        <f t="shared" si="23"/>
        <v>1</v>
      </c>
      <c r="Q71" s="2"/>
      <c r="R71" s="2"/>
      <c r="S71" s="2"/>
    </row>
    <row r="72" spans="1:19" x14ac:dyDescent="0.25">
      <c r="A72" s="70"/>
      <c r="B72" s="194"/>
      <c r="C72" s="187" t="e">
        <f t="shared" si="24"/>
        <v>#N/A</v>
      </c>
      <c r="D72" s="21"/>
      <c r="E72" s="154" t="e">
        <f t="shared" si="11"/>
        <v>#N/A</v>
      </c>
      <c r="F72" s="75"/>
      <c r="G72" s="191" t="e">
        <f t="shared" si="18"/>
        <v>#N/A</v>
      </c>
      <c r="H72" s="192" t="e">
        <f t="shared" si="19"/>
        <v>#N/A</v>
      </c>
      <c r="I72" s="81"/>
      <c r="J72" s="12"/>
      <c r="K72" s="193" t="str">
        <f t="shared" si="20"/>
        <v/>
      </c>
      <c r="L72" s="193" t="str">
        <f t="shared" si="21"/>
        <v/>
      </c>
      <c r="M72" s="193" t="e">
        <f>IF(AND(M71="",L72=L70),M70,IF(AND(A72&lt;&gt;"",D72="",F72=""),IF(ISNA(C72),"",IF(K72=0,IF(L72&lt;&gt;L71,INT(MAX(M$4:M71))+1,INT(MAX(M$4:M71)))+0.5,IF(L72&lt;&gt;L71,INT(MAX(M$4:M71))+1,INT(MAX(M$4:M71)))))))</f>
        <v>#N/A</v>
      </c>
      <c r="N72" s="190" t="str">
        <f t="shared" si="25"/>
        <v/>
      </c>
      <c r="O72" s="190">
        <f t="shared" si="22"/>
        <v>1</v>
      </c>
      <c r="P72" s="190">
        <f t="shared" si="23"/>
        <v>1</v>
      </c>
      <c r="Q72" s="2"/>
      <c r="R72" s="2"/>
      <c r="S72" s="2"/>
    </row>
    <row r="73" spans="1:19" x14ac:dyDescent="0.25">
      <c r="A73" s="70"/>
      <c r="B73" s="194"/>
      <c r="C73" s="187" t="e">
        <f t="shared" si="24"/>
        <v>#N/A</v>
      </c>
      <c r="D73" s="21"/>
      <c r="E73" s="154" t="e">
        <f t="shared" si="11"/>
        <v>#N/A</v>
      </c>
      <c r="F73" s="75"/>
      <c r="G73" s="191" t="e">
        <f t="shared" si="18"/>
        <v>#N/A</v>
      </c>
      <c r="H73" s="192" t="e">
        <f t="shared" si="19"/>
        <v>#N/A</v>
      </c>
      <c r="I73" s="81"/>
      <c r="J73" s="12"/>
      <c r="K73" s="193" t="str">
        <f t="shared" si="20"/>
        <v/>
      </c>
      <c r="L73" s="193" t="str">
        <f t="shared" si="21"/>
        <v/>
      </c>
      <c r="M73" s="193" t="e">
        <f>IF(AND(M72="",L73=L71),M71,IF(AND(A73&lt;&gt;"",D73="",F73=""),IF(ISNA(C73),"",IF(K73=0,IF(L73&lt;&gt;L72,INT(MAX(M$4:M72))+1,INT(MAX(M$4:M72)))+0.5,IF(L73&lt;&gt;L72,INT(MAX(M$4:M72))+1,INT(MAX(M$4:M72)))))))</f>
        <v>#N/A</v>
      </c>
      <c r="N73" s="190" t="str">
        <f t="shared" si="25"/>
        <v/>
      </c>
      <c r="O73" s="190">
        <f t="shared" si="22"/>
        <v>1</v>
      </c>
      <c r="P73" s="190">
        <f t="shared" si="23"/>
        <v>1</v>
      </c>
      <c r="Q73" s="2"/>
      <c r="R73" s="2"/>
      <c r="S73" s="2"/>
    </row>
    <row r="74" spans="1:19" x14ac:dyDescent="0.25">
      <c r="A74" s="194"/>
      <c r="B74" s="194"/>
      <c r="C74" s="187" t="e">
        <f t="shared" si="24"/>
        <v>#N/A</v>
      </c>
      <c r="D74" s="21"/>
      <c r="E74" s="154" t="e">
        <f t="shared" si="11"/>
        <v>#N/A</v>
      </c>
      <c r="F74" s="75"/>
      <c r="G74" s="191" t="e">
        <f t="shared" si="18"/>
        <v>#N/A</v>
      </c>
      <c r="H74" s="192" t="e">
        <f t="shared" si="19"/>
        <v>#N/A</v>
      </c>
      <c r="I74" s="81"/>
      <c r="J74" s="12"/>
      <c r="K74" s="193" t="str">
        <f t="shared" si="20"/>
        <v/>
      </c>
      <c r="L74" s="193" t="str">
        <f t="shared" si="21"/>
        <v/>
      </c>
      <c r="M74" s="193" t="e">
        <f>IF(AND(M73="",L74=L72),M72,IF(AND(A74&lt;&gt;"",D74="",F74=""),IF(ISNA(C74),"",IF(K74=0,IF(L74&lt;&gt;L73,INT(MAX(M$4:M73))+1,INT(MAX(M$4:M73)))+0.5,IF(L74&lt;&gt;L73,INT(MAX(M$4:M73))+1,INT(MAX(M$4:M73)))))))</f>
        <v>#N/A</v>
      </c>
      <c r="N74" s="190" t="str">
        <f t="shared" si="25"/>
        <v/>
      </c>
      <c r="O74" s="190">
        <f t="shared" si="22"/>
        <v>1</v>
      </c>
      <c r="P74" s="190">
        <f t="shared" si="23"/>
        <v>1</v>
      </c>
      <c r="Q74" s="2"/>
      <c r="R74" s="2"/>
      <c r="S74" s="2"/>
    </row>
    <row r="75" spans="1:19" x14ac:dyDescent="0.25">
      <c r="A75" s="194"/>
      <c r="B75" s="194"/>
      <c r="C75" s="187" t="e">
        <f t="shared" si="24"/>
        <v>#N/A</v>
      </c>
      <c r="D75" s="21"/>
      <c r="E75" s="154" t="e">
        <f t="shared" si="11"/>
        <v>#N/A</v>
      </c>
      <c r="F75" s="75"/>
      <c r="G75" s="191" t="e">
        <f t="shared" si="18"/>
        <v>#N/A</v>
      </c>
      <c r="H75" s="192" t="e">
        <f t="shared" si="19"/>
        <v>#N/A</v>
      </c>
      <c r="I75" s="81"/>
      <c r="J75" s="12"/>
      <c r="K75" s="193" t="str">
        <f t="shared" si="20"/>
        <v/>
      </c>
      <c r="L75" s="193" t="str">
        <f t="shared" si="21"/>
        <v/>
      </c>
      <c r="M75" s="193" t="e">
        <f>IF(AND(M74="",L75=L73),M73,IF(AND(A75&lt;&gt;"",D75="",F75=""),IF(ISNA(C75),"",IF(K75=0,IF(L75&lt;&gt;L74,INT(MAX(M$4:M74))+1,INT(MAX(M$4:M74)))+0.5,IF(L75&lt;&gt;L74,INT(MAX(M$4:M74))+1,INT(MAX(M$4:M74)))))))</f>
        <v>#N/A</v>
      </c>
      <c r="N75" s="190" t="str">
        <f t="shared" si="25"/>
        <v/>
      </c>
      <c r="O75" s="190">
        <f t="shared" si="22"/>
        <v>1</v>
      </c>
      <c r="P75" s="190">
        <f t="shared" si="23"/>
        <v>1</v>
      </c>
    </row>
    <row r="76" spans="1:19" x14ac:dyDescent="0.25">
      <c r="A76" s="194"/>
      <c r="B76" s="194"/>
      <c r="C76" s="187" t="e">
        <f t="shared" si="24"/>
        <v>#N/A</v>
      </c>
      <c r="D76" s="21"/>
      <c r="E76" s="154" t="e">
        <f t="shared" si="11"/>
        <v>#N/A</v>
      </c>
      <c r="F76" s="75"/>
      <c r="G76" s="191" t="e">
        <f t="shared" si="18"/>
        <v>#N/A</v>
      </c>
      <c r="H76" s="192" t="e">
        <f t="shared" si="19"/>
        <v>#N/A</v>
      </c>
      <c r="I76" s="81"/>
      <c r="J76" s="12"/>
      <c r="K76" s="193" t="str">
        <f t="shared" si="20"/>
        <v/>
      </c>
      <c r="L76" s="193" t="str">
        <f t="shared" si="21"/>
        <v/>
      </c>
      <c r="M76" s="193" t="e">
        <f>IF(AND(M75="",L76=L74),M74,IF(AND(A76&lt;&gt;"",D76="",F76=""),IF(ISNA(C76),"",IF(K76=0,IF(L76&lt;&gt;L75,INT(MAX(M$4:M75))+1,INT(MAX(M$4:M75)))+0.5,IF(L76&lt;&gt;L75,INT(MAX(M$4:M75))+1,INT(MAX(M$4:M75)))))))</f>
        <v>#N/A</v>
      </c>
      <c r="N76" s="190" t="str">
        <f t="shared" si="25"/>
        <v/>
      </c>
      <c r="O76" s="190">
        <f t="shared" si="22"/>
        <v>1</v>
      </c>
      <c r="P76" s="190">
        <f t="shared" si="23"/>
        <v>1</v>
      </c>
    </row>
    <row r="77" spans="1:19" x14ac:dyDescent="0.25">
      <c r="A77" s="194"/>
      <c r="B77" s="194"/>
      <c r="C77" s="187" t="e">
        <f t="shared" si="24"/>
        <v>#N/A</v>
      </c>
      <c r="D77" s="21"/>
      <c r="E77" s="154" t="e">
        <f t="shared" si="11"/>
        <v>#N/A</v>
      </c>
      <c r="F77" s="75"/>
      <c r="G77" s="191" t="e">
        <f t="shared" si="18"/>
        <v>#N/A</v>
      </c>
      <c r="H77" s="192" t="e">
        <f t="shared" si="19"/>
        <v>#N/A</v>
      </c>
      <c r="I77" s="81"/>
      <c r="J77" s="12"/>
      <c r="K77" s="193" t="str">
        <f t="shared" si="20"/>
        <v/>
      </c>
      <c r="L77" s="193" t="str">
        <f t="shared" si="21"/>
        <v/>
      </c>
      <c r="M77" s="193" t="e">
        <f>IF(AND(M76="",L77=L75),M75,IF(AND(A77&lt;&gt;"",D77="",F77=""),IF(ISNA(C77),"",IF(K77=0,IF(L77&lt;&gt;L76,INT(MAX(M$4:M76))+1,INT(MAX(M$4:M76)))+0.5,IF(L77&lt;&gt;L76,INT(MAX(M$4:M76))+1,INT(MAX(M$4:M76)))))))</f>
        <v>#N/A</v>
      </c>
      <c r="N77" s="190" t="str">
        <f t="shared" si="25"/>
        <v/>
      </c>
      <c r="O77" s="190">
        <f t="shared" si="22"/>
        <v>1</v>
      </c>
      <c r="P77" s="190">
        <f t="shared" si="23"/>
        <v>1</v>
      </c>
    </row>
    <row r="78" spans="1:19" x14ac:dyDescent="0.25">
      <c r="A78" s="194"/>
      <c r="B78" s="194"/>
      <c r="C78" s="187" t="e">
        <f t="shared" si="24"/>
        <v>#N/A</v>
      </c>
      <c r="D78" s="21"/>
      <c r="E78" s="154" t="e">
        <f t="shared" si="11"/>
        <v>#N/A</v>
      </c>
      <c r="F78" s="75"/>
      <c r="G78" s="191" t="e">
        <f t="shared" si="18"/>
        <v>#N/A</v>
      </c>
      <c r="H78" s="192" t="e">
        <f t="shared" si="19"/>
        <v>#N/A</v>
      </c>
      <c r="I78" s="81"/>
      <c r="J78" s="12"/>
      <c r="K78" s="193" t="str">
        <f t="shared" si="20"/>
        <v/>
      </c>
      <c r="L78" s="193" t="str">
        <f t="shared" si="21"/>
        <v/>
      </c>
      <c r="M78" s="193" t="e">
        <f>IF(AND(M77="",L78=L76),M76,IF(AND(A78&lt;&gt;"",D78="",F78=""),IF(ISNA(C78),"",IF(K78=0,IF(L78&lt;&gt;L77,INT(MAX(M$4:M77))+1,INT(MAX(M$4:M77)))+0.5,IF(L78&lt;&gt;L77,INT(MAX(M$4:M77))+1,INT(MAX(M$4:M77)))))))</f>
        <v>#N/A</v>
      </c>
      <c r="N78" s="190" t="str">
        <f t="shared" si="25"/>
        <v/>
      </c>
      <c r="O78" s="190">
        <f t="shared" si="22"/>
        <v>1</v>
      </c>
      <c r="P78" s="190">
        <f t="shared" si="23"/>
        <v>1</v>
      </c>
    </row>
    <row r="79" spans="1:19" x14ac:dyDescent="0.25">
      <c r="A79" s="194"/>
      <c r="B79" s="194"/>
      <c r="C79" s="187" t="e">
        <f t="shared" si="24"/>
        <v>#N/A</v>
      </c>
      <c r="D79" s="21"/>
      <c r="E79" s="154" t="e">
        <f t="shared" si="11"/>
        <v>#N/A</v>
      </c>
      <c r="F79" s="75"/>
      <c r="G79" s="191" t="e">
        <f t="shared" si="18"/>
        <v>#N/A</v>
      </c>
      <c r="H79" s="192" t="e">
        <f t="shared" si="19"/>
        <v>#N/A</v>
      </c>
      <c r="I79" s="81"/>
      <c r="J79" s="12"/>
      <c r="K79" s="193" t="str">
        <f t="shared" si="20"/>
        <v/>
      </c>
      <c r="L79" s="193" t="str">
        <f t="shared" si="21"/>
        <v/>
      </c>
      <c r="M79" s="193" t="e">
        <f>IF(AND(M78="",L79=L77),M77,IF(AND(A79&lt;&gt;"",D79="",F79=""),IF(ISNA(C79),"",IF(K79=0,IF(L79&lt;&gt;L78,INT(MAX(M$4:M78))+1,INT(MAX(M$4:M78)))+0.5,IF(L79&lt;&gt;L78,INT(MAX(M$4:M78))+1,INT(MAX(M$4:M78)))))))</f>
        <v>#N/A</v>
      </c>
      <c r="N79" s="190" t="str">
        <f t="shared" si="25"/>
        <v/>
      </c>
      <c r="O79" s="190">
        <f t="shared" si="22"/>
        <v>1</v>
      </c>
      <c r="P79" s="190">
        <f t="shared" si="23"/>
        <v>1</v>
      </c>
    </row>
    <row r="80" spans="1:19" x14ac:dyDescent="0.25">
      <c r="A80" s="194"/>
      <c r="B80" s="194"/>
      <c r="C80" s="187" t="e">
        <f t="shared" si="24"/>
        <v>#N/A</v>
      </c>
      <c r="D80" s="21"/>
      <c r="E80" s="154" t="e">
        <f t="shared" si="11"/>
        <v>#N/A</v>
      </c>
      <c r="F80" s="75"/>
      <c r="G80" s="191" t="e">
        <f t="shared" si="18"/>
        <v>#N/A</v>
      </c>
      <c r="H80" s="192" t="e">
        <f t="shared" si="19"/>
        <v>#N/A</v>
      </c>
      <c r="I80" s="81"/>
      <c r="J80" s="12"/>
      <c r="K80" s="193" t="str">
        <f t="shared" si="20"/>
        <v/>
      </c>
      <c r="L80" s="193" t="str">
        <f t="shared" si="21"/>
        <v/>
      </c>
      <c r="M80" s="193" t="e">
        <f>IF(AND(M79="",L80=L78),M78,IF(AND(A80&lt;&gt;"",D80="",F80=""),IF(ISNA(C80),"",IF(K80=0,IF(L80&lt;&gt;L79,INT(MAX(M$4:M79))+1,INT(MAX(M$4:M79)))+0.5,IF(L80&lt;&gt;L79,INT(MAX(M$4:M79))+1,INT(MAX(M$4:M79)))))))</f>
        <v>#N/A</v>
      </c>
      <c r="N80" s="190" t="str">
        <f t="shared" si="25"/>
        <v/>
      </c>
      <c r="O80" s="190">
        <f t="shared" si="22"/>
        <v>1</v>
      </c>
      <c r="P80" s="190">
        <f t="shared" si="23"/>
        <v>1</v>
      </c>
    </row>
    <row r="81" spans="1:16" x14ac:dyDescent="0.25">
      <c r="A81" s="194"/>
      <c r="B81" s="194"/>
      <c r="C81" s="187" t="e">
        <f t="shared" si="24"/>
        <v>#N/A</v>
      </c>
      <c r="D81" s="21"/>
      <c r="E81" s="154" t="e">
        <f t="shared" si="11"/>
        <v>#N/A</v>
      </c>
      <c r="F81" s="75"/>
      <c r="G81" s="191" t="e">
        <f t="shared" si="18"/>
        <v>#N/A</v>
      </c>
      <c r="H81" s="192" t="e">
        <f t="shared" si="19"/>
        <v>#N/A</v>
      </c>
      <c r="I81" s="81"/>
      <c r="J81" s="12"/>
      <c r="K81" s="193" t="str">
        <f t="shared" si="20"/>
        <v/>
      </c>
      <c r="L81" s="193" t="str">
        <f t="shared" si="21"/>
        <v/>
      </c>
      <c r="M81" s="193" t="e">
        <f>IF(AND(M80="",L81=L79),M79,IF(AND(A81&lt;&gt;"",D81="",F81=""),IF(ISNA(C81),"",IF(K81=0,IF(L81&lt;&gt;L80,INT(MAX(M$4:M80))+1,INT(MAX(M$4:M80)))+0.5,IF(L81&lt;&gt;L80,INT(MAX(M$4:M80))+1,INT(MAX(M$4:M80)))))))</f>
        <v>#N/A</v>
      </c>
      <c r="N81" s="190" t="str">
        <f t="shared" si="25"/>
        <v/>
      </c>
      <c r="O81" s="190">
        <f t="shared" si="22"/>
        <v>1</v>
      </c>
      <c r="P81" s="190">
        <f t="shared" si="23"/>
        <v>1</v>
      </c>
    </row>
    <row r="82" spans="1:16" x14ac:dyDescent="0.25">
      <c r="A82" s="194"/>
      <c r="B82" s="194"/>
      <c r="C82" s="187" t="e">
        <f t="shared" si="24"/>
        <v>#N/A</v>
      </c>
      <c r="D82" s="21"/>
      <c r="E82" s="154" t="e">
        <f t="shared" si="11"/>
        <v>#N/A</v>
      </c>
      <c r="F82" s="75"/>
      <c r="G82" s="191" t="e">
        <f t="shared" si="18"/>
        <v>#N/A</v>
      </c>
      <c r="H82" s="192" t="e">
        <f t="shared" si="19"/>
        <v>#N/A</v>
      </c>
      <c r="I82" s="81"/>
      <c r="J82" s="12"/>
      <c r="K82" s="193" t="str">
        <f t="shared" si="20"/>
        <v/>
      </c>
      <c r="L82" s="193" t="str">
        <f t="shared" si="21"/>
        <v/>
      </c>
      <c r="M82" s="193" t="e">
        <f>IF(AND(M81="",L82=L80),M80,IF(AND(A82&lt;&gt;"",D82="",F82=""),IF(ISNA(C82),"",IF(K82=0,IF(L82&lt;&gt;L81,INT(MAX(M$4:M81))+1,INT(MAX(M$4:M81)))+0.5,IF(L82&lt;&gt;L81,INT(MAX(M$4:M81))+1,INT(MAX(M$4:M81)))))))</f>
        <v>#N/A</v>
      </c>
      <c r="N82" s="190" t="str">
        <f t="shared" si="25"/>
        <v/>
      </c>
      <c r="O82" s="190">
        <f t="shared" si="22"/>
        <v>1</v>
      </c>
      <c r="P82" s="190">
        <f t="shared" si="23"/>
        <v>1</v>
      </c>
    </row>
    <row r="83" spans="1:16" x14ac:dyDescent="0.25">
      <c r="A83" s="194"/>
      <c r="B83" s="194"/>
      <c r="C83" s="187" t="e">
        <f t="shared" si="24"/>
        <v>#N/A</v>
      </c>
      <c r="D83" s="21"/>
      <c r="E83" s="154" t="e">
        <f t="shared" si="11"/>
        <v>#N/A</v>
      </c>
      <c r="F83" s="75"/>
      <c r="G83" s="191" t="e">
        <f t="shared" si="18"/>
        <v>#N/A</v>
      </c>
      <c r="H83" s="192" t="e">
        <f t="shared" si="19"/>
        <v>#N/A</v>
      </c>
      <c r="I83" s="81"/>
      <c r="J83" s="12"/>
      <c r="K83" s="193" t="str">
        <f t="shared" si="20"/>
        <v/>
      </c>
      <c r="L83" s="193" t="str">
        <f t="shared" si="21"/>
        <v/>
      </c>
      <c r="M83" s="193" t="e">
        <f>IF(AND(M82="",L83=L81),M81,IF(AND(A83&lt;&gt;"",D83="",F83=""),IF(ISNA(C83),"",IF(K83=0,IF(L83&lt;&gt;L82,INT(MAX(M$4:M82))+1,INT(MAX(M$4:M82)))+0.5,IF(L83&lt;&gt;L82,INT(MAX(M$4:M82))+1,INT(MAX(M$4:M82)))))))</f>
        <v>#N/A</v>
      </c>
      <c r="N83" s="190" t="str">
        <f t="shared" si="25"/>
        <v/>
      </c>
      <c r="O83" s="190">
        <f t="shared" si="22"/>
        <v>1</v>
      </c>
      <c r="P83" s="190">
        <f t="shared" si="23"/>
        <v>1</v>
      </c>
    </row>
    <row r="84" spans="1:16" x14ac:dyDescent="0.25">
      <c r="A84" s="194"/>
      <c r="B84" s="194"/>
      <c r="C84" s="187" t="e">
        <f t="shared" si="24"/>
        <v>#N/A</v>
      </c>
      <c r="D84" s="21"/>
      <c r="E84" s="154" t="e">
        <f t="shared" si="11"/>
        <v>#N/A</v>
      </c>
      <c r="F84" s="75"/>
      <c r="G84" s="191" t="e">
        <f t="shared" si="18"/>
        <v>#N/A</v>
      </c>
      <c r="H84" s="192" t="e">
        <f t="shared" si="19"/>
        <v>#N/A</v>
      </c>
      <c r="I84" s="81"/>
      <c r="J84" s="12"/>
      <c r="K84" s="193" t="str">
        <f t="shared" si="20"/>
        <v/>
      </c>
      <c r="L84" s="193" t="str">
        <f t="shared" si="21"/>
        <v/>
      </c>
      <c r="M84" s="193" t="e">
        <f>IF(AND(M83="",L84=L82),M82,IF(AND(A84&lt;&gt;"",D84="",F84=""),IF(ISNA(C84),"",IF(K84=0,IF(L84&lt;&gt;L83,INT(MAX(M$4:M83))+1,INT(MAX(M$4:M83)))+0.5,IF(L84&lt;&gt;L83,INT(MAX(M$4:M83))+1,INT(MAX(M$4:M83)))))))</f>
        <v>#N/A</v>
      </c>
      <c r="N84" s="190" t="str">
        <f t="shared" si="25"/>
        <v/>
      </c>
      <c r="O84" s="190">
        <f t="shared" si="22"/>
        <v>1</v>
      </c>
      <c r="P84" s="190">
        <f t="shared" si="23"/>
        <v>1</v>
      </c>
    </row>
    <row r="85" spans="1:16" x14ac:dyDescent="0.25">
      <c r="A85" s="194"/>
      <c r="B85" s="194"/>
      <c r="C85" s="187" t="e">
        <f t="shared" si="24"/>
        <v>#N/A</v>
      </c>
      <c r="D85" s="21"/>
      <c r="E85" s="154" t="e">
        <f t="shared" si="11"/>
        <v>#N/A</v>
      </c>
      <c r="F85" s="75"/>
      <c r="G85" s="191" t="e">
        <f t="shared" si="18"/>
        <v>#N/A</v>
      </c>
      <c r="H85" s="192" t="e">
        <f t="shared" si="19"/>
        <v>#N/A</v>
      </c>
      <c r="I85" s="81"/>
      <c r="J85" s="12"/>
      <c r="K85" s="193" t="str">
        <f t="shared" si="20"/>
        <v/>
      </c>
      <c r="L85" s="193" t="str">
        <f t="shared" si="21"/>
        <v/>
      </c>
      <c r="M85" s="193" t="e">
        <f>IF(AND(M84="",L85=L83),M83,IF(AND(A85&lt;&gt;"",D85="",F85=""),IF(ISNA(C85),"",IF(K85=0,IF(L85&lt;&gt;L84,INT(MAX(M$4:M84))+1,INT(MAX(M$4:M84)))+0.5,IF(L85&lt;&gt;L84,INT(MAX(M$4:M84))+1,INT(MAX(M$4:M84)))))))</f>
        <v>#N/A</v>
      </c>
      <c r="N85" s="190" t="str">
        <f t="shared" si="25"/>
        <v/>
      </c>
      <c r="O85" s="190">
        <f t="shared" si="22"/>
        <v>1</v>
      </c>
      <c r="P85" s="190">
        <f t="shared" si="23"/>
        <v>1</v>
      </c>
    </row>
    <row r="86" spans="1:16" x14ac:dyDescent="0.25">
      <c r="A86" s="194"/>
      <c r="B86" s="194"/>
      <c r="C86" s="187" t="e">
        <f t="shared" si="24"/>
        <v>#N/A</v>
      </c>
      <c r="D86" s="21"/>
      <c r="E86" s="154" t="e">
        <f t="shared" ref="E86:E103" si="26">MEDIAN($C$4:$C$9)</f>
        <v>#N/A</v>
      </c>
      <c r="F86" s="75"/>
      <c r="G86" s="191" t="e">
        <f t="shared" si="18"/>
        <v>#N/A</v>
      </c>
      <c r="H86" s="192" t="e">
        <f t="shared" si="19"/>
        <v>#N/A</v>
      </c>
      <c r="I86" s="81"/>
      <c r="J86" s="12"/>
      <c r="K86" s="193" t="str">
        <f t="shared" si="20"/>
        <v/>
      </c>
      <c r="L86" s="193" t="str">
        <f t="shared" si="21"/>
        <v/>
      </c>
      <c r="M86" s="193" t="e">
        <f>IF(AND(M85="",L86=L84),M84,IF(AND(A86&lt;&gt;"",D86="",F86=""),IF(ISNA(C86),"",IF(K86=0,IF(L86&lt;&gt;L85,INT(MAX(M$4:M85))+1,INT(MAX(M$4:M85)))+0.5,IF(L86&lt;&gt;L85,INT(MAX(M$4:M85))+1,INT(MAX(M$4:M85)))))))</f>
        <v>#N/A</v>
      </c>
      <c r="N86" s="190" t="str">
        <f t="shared" si="25"/>
        <v/>
      </c>
      <c r="O86" s="190">
        <f t="shared" si="22"/>
        <v>1</v>
      </c>
      <c r="P86" s="190">
        <f t="shared" si="23"/>
        <v>1</v>
      </c>
    </row>
    <row r="87" spans="1:16" x14ac:dyDescent="0.25">
      <c r="A87" s="194"/>
      <c r="B87" s="194"/>
      <c r="C87" s="187" t="e">
        <f t="shared" si="24"/>
        <v>#N/A</v>
      </c>
      <c r="D87" s="21"/>
      <c r="E87" s="154" t="e">
        <f t="shared" si="26"/>
        <v>#N/A</v>
      </c>
      <c r="F87" s="75"/>
      <c r="G87" s="191" t="e">
        <f t="shared" si="18"/>
        <v>#N/A</v>
      </c>
      <c r="H87" s="192" t="e">
        <f t="shared" si="19"/>
        <v>#N/A</v>
      </c>
      <c r="I87" s="81"/>
      <c r="J87" s="12"/>
      <c r="K87" s="193" t="str">
        <f t="shared" si="20"/>
        <v/>
      </c>
      <c r="L87" s="193" t="str">
        <f t="shared" si="21"/>
        <v/>
      </c>
      <c r="M87" s="193" t="e">
        <f>IF(AND(M86="",L87=L85),M85,IF(AND(A87&lt;&gt;"",D87="",F87=""),IF(ISNA(C87),"",IF(K87=0,IF(L87&lt;&gt;L86,INT(MAX(M$4:M86))+1,INT(MAX(M$4:M86)))+0.5,IF(L87&lt;&gt;L86,INT(MAX(M$4:M86))+1,INT(MAX(M$4:M86)))))))</f>
        <v>#N/A</v>
      </c>
      <c r="N87" s="190" t="str">
        <f t="shared" si="25"/>
        <v/>
      </c>
      <c r="O87" s="190">
        <f t="shared" si="22"/>
        <v>1</v>
      </c>
      <c r="P87" s="190">
        <f t="shared" si="23"/>
        <v>1</v>
      </c>
    </row>
    <row r="88" spans="1:16" x14ac:dyDescent="0.25">
      <c r="A88" s="194"/>
      <c r="B88" s="194"/>
      <c r="C88" s="187" t="e">
        <f t="shared" si="24"/>
        <v>#N/A</v>
      </c>
      <c r="D88" s="21"/>
      <c r="E88" s="154" t="e">
        <f t="shared" si="26"/>
        <v>#N/A</v>
      </c>
      <c r="F88" s="75"/>
      <c r="G88" s="191" t="e">
        <f t="shared" si="18"/>
        <v>#N/A</v>
      </c>
      <c r="H88" s="192" t="e">
        <f t="shared" si="19"/>
        <v>#N/A</v>
      </c>
      <c r="I88" s="81"/>
      <c r="J88" s="12"/>
      <c r="K88" s="193" t="str">
        <f t="shared" si="20"/>
        <v/>
      </c>
      <c r="L88" s="193" t="str">
        <f t="shared" si="21"/>
        <v/>
      </c>
      <c r="M88" s="193" t="e">
        <f>IF(AND(M87="",L88=L86),M86,IF(AND(A88&lt;&gt;"",D88="",F88=""),IF(ISNA(C88),"",IF(K88=0,IF(L88&lt;&gt;L87,INT(MAX(M$4:M87))+1,INT(MAX(M$4:M87)))+0.5,IF(L88&lt;&gt;L87,INT(MAX(M$4:M87))+1,INT(MAX(M$4:M87)))))))</f>
        <v>#N/A</v>
      </c>
      <c r="N88" s="190" t="str">
        <f t="shared" si="25"/>
        <v/>
      </c>
      <c r="O88" s="190">
        <f t="shared" si="22"/>
        <v>1</v>
      </c>
      <c r="P88" s="190">
        <f t="shared" si="23"/>
        <v>1</v>
      </c>
    </row>
    <row r="89" spans="1:16" x14ac:dyDescent="0.25">
      <c r="A89" s="194"/>
      <c r="B89" s="194"/>
      <c r="C89" s="187" t="e">
        <f t="shared" si="24"/>
        <v>#N/A</v>
      </c>
      <c r="D89" s="21"/>
      <c r="E89" s="154" t="e">
        <f t="shared" si="26"/>
        <v>#N/A</v>
      </c>
      <c r="F89" s="75"/>
      <c r="G89" s="191" t="e">
        <f t="shared" si="18"/>
        <v>#N/A</v>
      </c>
      <c r="H89" s="192" t="e">
        <f t="shared" si="19"/>
        <v>#N/A</v>
      </c>
      <c r="I89" s="81"/>
      <c r="J89" s="12"/>
      <c r="K89" s="193" t="str">
        <f t="shared" si="20"/>
        <v/>
      </c>
      <c r="L89" s="193" t="str">
        <f t="shared" si="21"/>
        <v/>
      </c>
      <c r="M89" s="193" t="e">
        <f>IF(AND(M88="",L89=L87),M87,IF(AND(A89&lt;&gt;"",D89="",F89=""),IF(ISNA(C89),"",IF(K89=0,IF(L89&lt;&gt;L88,INT(MAX(M$4:M88))+1,INT(MAX(M$4:M88)))+0.5,IF(L89&lt;&gt;L88,INT(MAX(M$4:M88))+1,INT(MAX(M$4:M88)))))))</f>
        <v>#N/A</v>
      </c>
      <c r="N89" s="190" t="str">
        <f t="shared" si="25"/>
        <v/>
      </c>
      <c r="O89" s="190">
        <f t="shared" si="22"/>
        <v>1</v>
      </c>
      <c r="P89" s="190">
        <f t="shared" si="23"/>
        <v>1</v>
      </c>
    </row>
    <row r="90" spans="1:16" x14ac:dyDescent="0.25">
      <c r="A90" s="194"/>
      <c r="B90" s="194"/>
      <c r="C90" s="187" t="e">
        <f t="shared" si="24"/>
        <v>#N/A</v>
      </c>
      <c r="D90" s="21"/>
      <c r="E90" s="154" t="e">
        <f t="shared" si="26"/>
        <v>#N/A</v>
      </c>
      <c r="F90" s="75"/>
      <c r="G90" s="191" t="e">
        <f t="shared" si="18"/>
        <v>#N/A</v>
      </c>
      <c r="H90" s="192" t="e">
        <f t="shared" si="19"/>
        <v>#N/A</v>
      </c>
      <c r="I90" s="81"/>
      <c r="J90" s="12"/>
      <c r="K90" s="193" t="str">
        <f t="shared" si="20"/>
        <v/>
      </c>
      <c r="L90" s="193" t="str">
        <f t="shared" si="21"/>
        <v/>
      </c>
      <c r="M90" s="193" t="e">
        <f>IF(AND(M89="",L90=L88),M88,IF(AND(A90&lt;&gt;"",D90="",F90=""),IF(ISNA(C90),"",IF(K90=0,IF(L90&lt;&gt;L89,INT(MAX(M$4:M89))+1,INT(MAX(M$4:M89)))+0.5,IF(L90&lt;&gt;L89,INT(MAX(M$4:M89))+1,INT(MAX(M$4:M89)))))))</f>
        <v>#N/A</v>
      </c>
      <c r="N90" s="190" t="str">
        <f t="shared" si="25"/>
        <v/>
      </c>
      <c r="O90" s="190">
        <f t="shared" si="22"/>
        <v>1</v>
      </c>
      <c r="P90" s="190">
        <f t="shared" si="23"/>
        <v>1</v>
      </c>
    </row>
    <row r="91" spans="1:16" x14ac:dyDescent="0.25">
      <c r="A91" s="194"/>
      <c r="B91" s="194"/>
      <c r="C91" s="187" t="e">
        <f t="shared" si="24"/>
        <v>#N/A</v>
      </c>
      <c r="D91" s="21"/>
      <c r="E91" s="154" t="e">
        <f t="shared" si="26"/>
        <v>#N/A</v>
      </c>
      <c r="F91" s="75"/>
      <c r="G91" s="191" t="e">
        <f t="shared" si="18"/>
        <v>#N/A</v>
      </c>
      <c r="H91" s="192" t="e">
        <f t="shared" si="19"/>
        <v>#N/A</v>
      </c>
      <c r="I91" s="81"/>
      <c r="J91" s="12"/>
      <c r="K91" s="193" t="str">
        <f t="shared" si="20"/>
        <v/>
      </c>
      <c r="L91" s="193" t="str">
        <f t="shared" si="21"/>
        <v/>
      </c>
      <c r="M91" s="193" t="e">
        <f>IF(AND(M90="",L91=L89),M89,IF(AND(A91&lt;&gt;"",D91="",F91=""),IF(ISNA(C91),"",IF(K91=0,IF(L91&lt;&gt;L90,INT(MAX(M$4:M90))+1,INT(MAX(M$4:M90)))+0.5,IF(L91&lt;&gt;L90,INT(MAX(M$4:M90))+1,INT(MAX(M$4:M90)))))))</f>
        <v>#N/A</v>
      </c>
      <c r="N91" s="190" t="str">
        <f t="shared" si="25"/>
        <v/>
      </c>
      <c r="O91" s="190">
        <f t="shared" si="22"/>
        <v>1</v>
      </c>
      <c r="P91" s="190">
        <f t="shared" si="23"/>
        <v>1</v>
      </c>
    </row>
    <row r="92" spans="1:16" x14ac:dyDescent="0.25">
      <c r="A92" s="194"/>
      <c r="B92" s="194"/>
      <c r="C92" s="187" t="e">
        <f t="shared" si="24"/>
        <v>#N/A</v>
      </c>
      <c r="D92" s="21"/>
      <c r="E92" s="154" t="e">
        <f t="shared" si="26"/>
        <v>#N/A</v>
      </c>
      <c r="F92" s="75"/>
      <c r="G92" s="191" t="e">
        <f t="shared" si="18"/>
        <v>#N/A</v>
      </c>
      <c r="H92" s="192" t="e">
        <f t="shared" si="19"/>
        <v>#N/A</v>
      </c>
      <c r="I92" s="81"/>
      <c r="J92" s="12"/>
      <c r="K92" s="193" t="str">
        <f t="shared" si="20"/>
        <v/>
      </c>
      <c r="L92" s="193" t="str">
        <f t="shared" si="21"/>
        <v/>
      </c>
      <c r="M92" s="193" t="e">
        <f>IF(AND(M91="",L92=L90),M90,IF(AND(A92&lt;&gt;"",D92="",F92=""),IF(ISNA(C92),"",IF(K92=0,IF(L92&lt;&gt;L91,INT(MAX(M$4:M91))+1,INT(MAX(M$4:M91)))+0.5,IF(L92&lt;&gt;L91,INT(MAX(M$4:M91))+1,INT(MAX(M$4:M91)))))))</f>
        <v>#N/A</v>
      </c>
      <c r="N92" s="190" t="str">
        <f t="shared" si="25"/>
        <v/>
      </c>
      <c r="O92" s="190">
        <f t="shared" si="22"/>
        <v>1</v>
      </c>
      <c r="P92" s="190">
        <f t="shared" si="23"/>
        <v>1</v>
      </c>
    </row>
    <row r="93" spans="1:16" x14ac:dyDescent="0.25">
      <c r="A93" s="194"/>
      <c r="B93" s="194"/>
      <c r="C93" s="187" t="e">
        <f t="shared" si="24"/>
        <v>#N/A</v>
      </c>
      <c r="D93" s="21"/>
      <c r="E93" s="154" t="e">
        <f t="shared" si="26"/>
        <v>#N/A</v>
      </c>
      <c r="F93" s="75"/>
      <c r="G93" s="191" t="e">
        <f t="shared" si="18"/>
        <v>#N/A</v>
      </c>
      <c r="H93" s="192" t="e">
        <f t="shared" si="19"/>
        <v>#N/A</v>
      </c>
      <c r="I93" s="81"/>
      <c r="J93" s="12"/>
      <c r="K93" s="193" t="str">
        <f t="shared" si="20"/>
        <v/>
      </c>
      <c r="L93" s="193" t="str">
        <f t="shared" si="21"/>
        <v/>
      </c>
      <c r="M93" s="193" t="e">
        <f>IF(AND(M92="",L93=L91),M91,IF(AND(A93&lt;&gt;"",D93="",F93=""),IF(ISNA(C93),"",IF(K93=0,IF(L93&lt;&gt;L92,INT(MAX(M$4:M92))+1,INT(MAX(M$4:M92)))+0.5,IF(L93&lt;&gt;L92,INT(MAX(M$4:M92))+1,INT(MAX(M$4:M92)))))))</f>
        <v>#N/A</v>
      </c>
      <c r="N93" s="190" t="str">
        <f t="shared" si="25"/>
        <v/>
      </c>
      <c r="O93" s="190">
        <f t="shared" si="22"/>
        <v>1</v>
      </c>
      <c r="P93" s="190">
        <f t="shared" si="23"/>
        <v>1</v>
      </c>
    </row>
    <row r="94" spans="1:16" x14ac:dyDescent="0.25">
      <c r="A94" s="194"/>
      <c r="B94" s="194"/>
      <c r="C94" s="187" t="e">
        <f t="shared" si="24"/>
        <v>#N/A</v>
      </c>
      <c r="D94" s="21"/>
      <c r="E94" s="154" t="e">
        <f t="shared" si="26"/>
        <v>#N/A</v>
      </c>
      <c r="F94" s="75"/>
      <c r="G94" s="191" t="e">
        <f t="shared" si="18"/>
        <v>#N/A</v>
      </c>
      <c r="H94" s="192" t="e">
        <f t="shared" si="19"/>
        <v>#N/A</v>
      </c>
      <c r="I94" s="81"/>
      <c r="J94" s="12"/>
      <c r="K94" s="193" t="str">
        <f t="shared" si="20"/>
        <v/>
      </c>
      <c r="L94" s="193" t="str">
        <f t="shared" si="21"/>
        <v/>
      </c>
      <c r="M94" s="193" t="e">
        <f>IF(AND(M93="",L94=L92),M92,IF(AND(A94&lt;&gt;"",D94="",F94=""),IF(ISNA(C94),"",IF(K94=0,IF(L94&lt;&gt;L93,INT(MAX(M$4:M93))+1,INT(MAX(M$4:M93)))+0.5,IF(L94&lt;&gt;L93,INT(MAX(M$4:M93))+1,INT(MAX(M$4:M93)))))))</f>
        <v>#N/A</v>
      </c>
      <c r="N94" s="190" t="str">
        <f t="shared" si="25"/>
        <v/>
      </c>
      <c r="O94" s="190">
        <f t="shared" si="22"/>
        <v>1</v>
      </c>
      <c r="P94" s="190">
        <f t="shared" si="23"/>
        <v>1</v>
      </c>
    </row>
    <row r="95" spans="1:16" x14ac:dyDescent="0.25">
      <c r="A95" s="194"/>
      <c r="B95" s="194"/>
      <c r="C95" s="187" t="e">
        <f t="shared" si="24"/>
        <v>#N/A</v>
      </c>
      <c r="D95" s="21"/>
      <c r="E95" s="154" t="e">
        <f t="shared" si="26"/>
        <v>#N/A</v>
      </c>
      <c r="F95" s="75"/>
      <c r="G95" s="191" t="e">
        <f t="shared" si="18"/>
        <v>#N/A</v>
      </c>
      <c r="H95" s="192" t="e">
        <f t="shared" si="19"/>
        <v>#N/A</v>
      </c>
      <c r="I95" s="81"/>
      <c r="J95" s="12"/>
      <c r="K95" s="193" t="str">
        <f t="shared" si="20"/>
        <v/>
      </c>
      <c r="L95" s="193" t="str">
        <f t="shared" si="21"/>
        <v/>
      </c>
      <c r="M95" s="193" t="e">
        <f>IF(AND(M94="",L95=L93),M93,IF(AND(A95&lt;&gt;"",D95="",F95=""),IF(ISNA(C95),"",IF(K95=0,IF(L95&lt;&gt;L94,INT(MAX(M$4:M94))+1,INT(MAX(M$4:M94)))+0.5,IF(L95&lt;&gt;L94,INT(MAX(M$4:M94))+1,INT(MAX(M$4:M94)))))))</f>
        <v>#N/A</v>
      </c>
      <c r="N95" s="190" t="str">
        <f t="shared" si="25"/>
        <v/>
      </c>
      <c r="O95" s="190">
        <f t="shared" si="22"/>
        <v>1</v>
      </c>
      <c r="P95" s="190">
        <f t="shared" si="23"/>
        <v>1</v>
      </c>
    </row>
    <row r="96" spans="1:16" x14ac:dyDescent="0.25">
      <c r="A96" s="194"/>
      <c r="B96" s="194"/>
      <c r="C96" s="187" t="e">
        <f t="shared" si="24"/>
        <v>#N/A</v>
      </c>
      <c r="D96" s="21"/>
      <c r="E96" s="154" t="e">
        <f t="shared" si="26"/>
        <v>#N/A</v>
      </c>
      <c r="F96" s="75"/>
      <c r="G96" s="191" t="e">
        <f t="shared" si="18"/>
        <v>#N/A</v>
      </c>
      <c r="H96" s="192" t="e">
        <f t="shared" si="19"/>
        <v>#N/A</v>
      </c>
      <c r="I96" s="81"/>
      <c r="J96" s="12"/>
      <c r="K96" s="193" t="str">
        <f t="shared" si="20"/>
        <v/>
      </c>
      <c r="L96" s="193" t="str">
        <f t="shared" si="21"/>
        <v/>
      </c>
      <c r="M96" s="193" t="e">
        <f>IF(AND(M95="",L96=L94),M94,IF(AND(A96&lt;&gt;"",D96="",F96=""),IF(ISNA(C96),"",IF(K96=0,IF(L96&lt;&gt;L95,INT(MAX(M$4:M95))+1,INT(MAX(M$4:M95)))+0.5,IF(L96&lt;&gt;L95,INT(MAX(M$4:M95))+1,INT(MAX(M$4:M95)))))))</f>
        <v>#N/A</v>
      </c>
      <c r="N96" s="190" t="str">
        <f t="shared" si="25"/>
        <v/>
      </c>
      <c r="O96" s="190">
        <f t="shared" si="22"/>
        <v>1</v>
      </c>
      <c r="P96" s="190">
        <f t="shared" si="23"/>
        <v>1</v>
      </c>
    </row>
    <row r="97" spans="1:16" x14ac:dyDescent="0.25">
      <c r="A97" s="194"/>
      <c r="B97" s="194"/>
      <c r="C97" s="187" t="e">
        <f t="shared" si="24"/>
        <v>#N/A</v>
      </c>
      <c r="D97" s="21"/>
      <c r="E97" s="154" t="e">
        <f t="shared" si="26"/>
        <v>#N/A</v>
      </c>
      <c r="F97" s="75"/>
      <c r="G97" s="191" t="e">
        <f t="shared" si="18"/>
        <v>#N/A</v>
      </c>
      <c r="H97" s="192" t="e">
        <f t="shared" si="19"/>
        <v>#N/A</v>
      </c>
      <c r="I97" s="81"/>
      <c r="J97" s="12"/>
      <c r="K97" s="193" t="str">
        <f t="shared" si="20"/>
        <v/>
      </c>
      <c r="L97" s="193" t="str">
        <f t="shared" si="21"/>
        <v/>
      </c>
      <c r="M97" s="193" t="e">
        <f>IF(AND(M96="",L97=L95),M95,IF(AND(A97&lt;&gt;"",D97="",F97=""),IF(ISNA(C97),"",IF(K97=0,IF(L97&lt;&gt;L96,INT(MAX(M$4:M96))+1,INT(MAX(M$4:M96)))+0.5,IF(L97&lt;&gt;L96,INT(MAX(M$4:M96))+1,INT(MAX(M$4:M96)))))))</f>
        <v>#N/A</v>
      </c>
      <c r="N97" s="190" t="str">
        <f t="shared" si="25"/>
        <v/>
      </c>
      <c r="O97" s="190">
        <f t="shared" si="22"/>
        <v>1</v>
      </c>
      <c r="P97" s="190">
        <f t="shared" si="23"/>
        <v>1</v>
      </c>
    </row>
    <row r="98" spans="1:16" x14ac:dyDescent="0.25">
      <c r="A98" s="194"/>
      <c r="B98" s="194"/>
      <c r="C98" s="187" t="e">
        <f t="shared" si="24"/>
        <v>#N/A</v>
      </c>
      <c r="D98" s="21"/>
      <c r="E98" s="154" t="e">
        <f t="shared" si="26"/>
        <v>#N/A</v>
      </c>
      <c r="F98" s="75"/>
      <c r="G98" s="191" t="e">
        <f t="shared" si="18"/>
        <v>#N/A</v>
      </c>
      <c r="H98" s="192" t="e">
        <f t="shared" si="19"/>
        <v>#N/A</v>
      </c>
      <c r="I98" s="81"/>
      <c r="J98" s="12"/>
      <c r="K98" s="193" t="str">
        <f t="shared" si="20"/>
        <v/>
      </c>
      <c r="L98" s="193" t="str">
        <f t="shared" si="21"/>
        <v/>
      </c>
      <c r="M98" s="193" t="e">
        <f>IF(AND(M97="",L98=L96),M96,IF(AND(A98&lt;&gt;"",D98="",F98=""),IF(ISNA(C98),"",IF(K98=0,IF(L98&lt;&gt;L97,INT(MAX(M$4:M97))+1,INT(MAX(M$4:M97)))+0.5,IF(L98&lt;&gt;L97,INT(MAX(M$4:M97))+1,INT(MAX(M$4:M97)))))))</f>
        <v>#N/A</v>
      </c>
      <c r="N98" s="190" t="str">
        <f t="shared" si="25"/>
        <v/>
      </c>
      <c r="O98" s="190">
        <f t="shared" si="22"/>
        <v>1</v>
      </c>
      <c r="P98" s="190">
        <f t="shared" si="23"/>
        <v>1</v>
      </c>
    </row>
    <row r="99" spans="1:16" x14ac:dyDescent="0.25">
      <c r="A99" s="194"/>
      <c r="B99" s="194"/>
      <c r="C99" s="187" t="e">
        <f t="shared" si="24"/>
        <v>#N/A</v>
      </c>
      <c r="D99" s="21"/>
      <c r="E99" s="154" t="e">
        <f t="shared" si="26"/>
        <v>#N/A</v>
      </c>
      <c r="F99" s="75"/>
      <c r="G99" s="191" t="e">
        <f t="shared" si="18"/>
        <v>#N/A</v>
      </c>
      <c r="H99" s="192" t="e">
        <f t="shared" si="19"/>
        <v>#N/A</v>
      </c>
      <c r="I99" s="81"/>
      <c r="J99" s="12"/>
      <c r="K99" s="193" t="str">
        <f t="shared" si="20"/>
        <v/>
      </c>
      <c r="L99" s="193" t="str">
        <f t="shared" si="21"/>
        <v/>
      </c>
      <c r="M99" s="193" t="e">
        <f>IF(AND(M98="",L99=L97),M97,IF(AND(A99&lt;&gt;"",D99="",F99=""),IF(ISNA(C99),"",IF(K99=0,IF(L99&lt;&gt;L98,INT(MAX(M$4:M98))+1,INT(MAX(M$4:M98)))+0.5,IF(L99&lt;&gt;L98,INT(MAX(M$4:M98))+1,INT(MAX(M$4:M98)))))))</f>
        <v>#N/A</v>
      </c>
      <c r="N99" s="190" t="str">
        <f t="shared" si="25"/>
        <v/>
      </c>
      <c r="O99" s="190">
        <f t="shared" si="22"/>
        <v>1</v>
      </c>
      <c r="P99" s="190">
        <f t="shared" si="23"/>
        <v>1</v>
      </c>
    </row>
    <row r="100" spans="1:16" x14ac:dyDescent="0.25">
      <c r="A100" s="194"/>
      <c r="B100" s="194"/>
      <c r="C100" s="187" t="e">
        <f t="shared" si="24"/>
        <v>#N/A</v>
      </c>
      <c r="D100" s="21"/>
      <c r="E100" s="154" t="e">
        <f t="shared" si="26"/>
        <v>#N/A</v>
      </c>
      <c r="F100" s="75"/>
      <c r="G100" s="191" t="e">
        <f t="shared" si="18"/>
        <v>#N/A</v>
      </c>
      <c r="H100" s="192" t="e">
        <f t="shared" si="19"/>
        <v>#N/A</v>
      </c>
      <c r="I100" s="81"/>
      <c r="J100" s="12"/>
      <c r="K100" s="193" t="str">
        <f t="shared" si="20"/>
        <v/>
      </c>
      <c r="L100" s="193" t="str">
        <f t="shared" si="21"/>
        <v/>
      </c>
      <c r="M100" s="193" t="e">
        <f>IF(AND(M99="",L100=L98),M98,IF(AND(A100&lt;&gt;"",D100="",F100=""),IF(ISNA(C100),"",IF(K100=0,IF(L100&lt;&gt;L99,INT(MAX(M$4:M99))+1,INT(MAX(M$4:M99)))+0.5,IF(L100&lt;&gt;L99,INT(MAX(M$4:M99))+1,INT(MAX(M$4:M99)))))))</f>
        <v>#N/A</v>
      </c>
      <c r="N100" s="190" t="str">
        <f t="shared" si="25"/>
        <v/>
      </c>
      <c r="O100" s="190">
        <f t="shared" si="22"/>
        <v>1</v>
      </c>
      <c r="P100" s="190">
        <f t="shared" si="23"/>
        <v>1</v>
      </c>
    </row>
    <row r="101" spans="1:16" x14ac:dyDescent="0.25">
      <c r="A101" s="194"/>
      <c r="B101" s="194"/>
      <c r="C101" s="187" t="e">
        <f t="shared" si="24"/>
        <v>#N/A</v>
      </c>
      <c r="D101" s="21"/>
      <c r="E101" s="154" t="e">
        <f t="shared" si="26"/>
        <v>#N/A</v>
      </c>
      <c r="F101" s="75"/>
      <c r="G101" s="191" t="e">
        <f t="shared" si="18"/>
        <v>#N/A</v>
      </c>
      <c r="H101" s="192" t="e">
        <f t="shared" si="19"/>
        <v>#N/A</v>
      </c>
      <c r="I101" s="81"/>
      <c r="J101" s="12"/>
      <c r="K101" s="193" t="str">
        <f t="shared" si="20"/>
        <v/>
      </c>
      <c r="L101" s="193" t="str">
        <f t="shared" si="21"/>
        <v/>
      </c>
      <c r="M101" s="193" t="e">
        <f>IF(AND(M100="",L101=L99),M99,IF(AND(A101&lt;&gt;"",D101="",F101=""),IF(ISNA(C101),"",IF(K101=0,IF(L101&lt;&gt;L100,INT(MAX(M$4:M100))+1,INT(MAX(M$4:M100)))+0.5,IF(L101&lt;&gt;L100,INT(MAX(M$4:M100))+1,INT(MAX(M$4:M100)))))))</f>
        <v>#N/A</v>
      </c>
      <c r="N101" s="190" t="str">
        <f t="shared" si="25"/>
        <v/>
      </c>
      <c r="O101" s="190">
        <f t="shared" si="22"/>
        <v>1</v>
      </c>
      <c r="P101" s="190">
        <f t="shared" si="23"/>
        <v>1</v>
      </c>
    </row>
    <row r="102" spans="1:16" x14ac:dyDescent="0.25">
      <c r="A102" s="194"/>
      <c r="B102" s="194"/>
      <c r="C102" s="187" t="e">
        <f t="shared" si="24"/>
        <v>#N/A</v>
      </c>
      <c r="D102" s="21"/>
      <c r="E102" s="154" t="e">
        <f t="shared" si="26"/>
        <v>#N/A</v>
      </c>
      <c r="F102" s="75"/>
      <c r="G102" s="191" t="e">
        <f t="shared" si="18"/>
        <v>#N/A</v>
      </c>
      <c r="H102" s="192" t="e">
        <f t="shared" si="19"/>
        <v>#N/A</v>
      </c>
      <c r="I102" s="81"/>
      <c r="J102" s="12"/>
      <c r="K102" s="193" t="str">
        <f t="shared" si="20"/>
        <v/>
      </c>
      <c r="L102" s="193" t="str">
        <f t="shared" si="21"/>
        <v/>
      </c>
      <c r="M102" s="193" t="e">
        <f>IF(AND(M101="",L102=L100),M100,IF(AND(A102&lt;&gt;"",D102="",F102=""),IF(ISNA(C102),"",IF(K102=0,IF(L102&lt;&gt;L101,INT(MAX(M$4:M101))+1,INT(MAX(M$4:M101)))+0.5,IF(L102&lt;&gt;L101,INT(MAX(M$4:M101))+1,INT(MAX(M$4:M101)))))))</f>
        <v>#N/A</v>
      </c>
      <c r="N102" s="190" t="str">
        <f t="shared" si="25"/>
        <v/>
      </c>
      <c r="O102" s="190">
        <f t="shared" si="22"/>
        <v>1</v>
      </c>
      <c r="P102" s="190">
        <f t="shared" si="23"/>
        <v>1</v>
      </c>
    </row>
    <row r="103" spans="1:16" ht="15.75" thickBot="1" x14ac:dyDescent="0.3">
      <c r="A103" s="195"/>
      <c r="B103" s="195"/>
      <c r="C103" s="187" t="e">
        <f t="shared" si="24"/>
        <v>#N/A</v>
      </c>
      <c r="D103" s="183"/>
      <c r="E103" s="154" t="e">
        <f t="shared" si="26"/>
        <v>#N/A</v>
      </c>
      <c r="F103" s="85"/>
      <c r="G103" s="196" t="e">
        <f t="shared" si="18"/>
        <v>#N/A</v>
      </c>
      <c r="H103" s="197" t="e">
        <f t="shared" si="19"/>
        <v>#N/A</v>
      </c>
      <c r="I103" s="90"/>
      <c r="J103" s="93"/>
      <c r="K103" s="193" t="str">
        <f t="shared" si="20"/>
        <v/>
      </c>
      <c r="L103" s="193" t="str">
        <f t="shared" si="21"/>
        <v/>
      </c>
      <c r="M103" s="193" t="e">
        <f>IF(AND(M102="",L103=L101),M101,IF(AND(A103&lt;&gt;"",D103="",F103=""),IF(ISNA(C103),"",IF(K103=0,IF(L103&lt;&gt;L102,INT(MAX(M$4:M102))+1,INT(MAX(M$4:M102)))+0.5,IF(L103&lt;&gt;L102,INT(MAX(M$4:M102))+1,INT(MAX(M$4:M102)))))))</f>
        <v>#N/A</v>
      </c>
      <c r="N103" s="190" t="str">
        <f t="shared" si="25"/>
        <v/>
      </c>
      <c r="O103" s="190">
        <f t="shared" si="22"/>
        <v>1</v>
      </c>
      <c r="P103" s="190">
        <f t="shared" si="23"/>
        <v>1</v>
      </c>
    </row>
    <row r="104" spans="1:16" x14ac:dyDescent="0.25"/>
    <row r="105" spans="1:16" x14ac:dyDescent="0.25"/>
  </sheetData>
  <mergeCells count="1">
    <mergeCell ref="B2:J2"/>
  </mergeCells>
  <dataValidations count="1">
    <dataValidation type="list" allowBlank="1" showInputMessage="1" showErrorMessage="1" sqref="B2:J2">
      <formula1>"Number of leadership walkrounds conducted in the index month, Number of safety issues opened as a result of leadership walkround in the index month, Number of closed safety issues identified on a leadership walkround in the the index month"</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vt:lpstr>
      <vt:lpstr>Chart guidance</vt:lpstr>
      <vt:lpstr>person centred care planning</vt:lpstr>
      <vt:lpstr>system wide comms</vt:lpstr>
      <vt:lpstr>safety briefs</vt:lpstr>
      <vt:lpstr>safe comms at transition</vt:lpstr>
      <vt:lpstr>safe staffing</vt:lpstr>
      <vt:lpstr>safe staffing (2)</vt:lpstr>
      <vt:lpstr>leadership walkrounds</vt:lpstr>
      <vt:lpstr>Sheet2</vt:lpstr>
    </vt:vector>
  </TitlesOfParts>
  <Company>Healthcare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Dunn</dc:creator>
  <cp:lastModifiedBy>Jonathan O'Reilly</cp:lastModifiedBy>
  <dcterms:created xsi:type="dcterms:W3CDTF">2021-04-27T16:58:52Z</dcterms:created>
  <dcterms:modified xsi:type="dcterms:W3CDTF">2021-05-21T09:51:51Z</dcterms:modified>
</cp:coreProperties>
</file>